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Авдеева\Постановления\По оплате труда с 01.01.2024\"/>
    </mc:Choice>
  </mc:AlternateContent>
  <bookViews>
    <workbookView xWindow="0" yWindow="0" windowWidth="23040" windowHeight="9408" activeTab="1"/>
  </bookViews>
  <sheets>
    <sheet name="разряд педработники" sheetId="4" r:id="rId1"/>
    <sheet name="разряд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4" l="1"/>
  <c r="E21" i="4" l="1"/>
  <c r="E22" i="4"/>
  <c r="D22" i="4"/>
  <c r="C22" i="4"/>
  <c r="B22" i="4"/>
  <c r="D21" i="4"/>
  <c r="C21" i="4"/>
  <c r="B21" i="4"/>
  <c r="E19" i="4"/>
  <c r="D19" i="4"/>
  <c r="C19" i="4"/>
  <c r="B19" i="4"/>
  <c r="E17" i="4"/>
  <c r="D17" i="4"/>
  <c r="D18" i="4" s="1"/>
  <c r="C17" i="4"/>
  <c r="C18" i="4" s="1"/>
  <c r="B17" i="4"/>
  <c r="B18" i="4" s="1"/>
  <c r="E12" i="4"/>
  <c r="D12" i="4"/>
  <c r="C12" i="4"/>
  <c r="E6" i="4"/>
  <c r="D6" i="4"/>
  <c r="C6" i="4"/>
  <c r="C7" i="4" s="1"/>
  <c r="B6" i="4"/>
  <c r="B7" i="4" s="1"/>
  <c r="E7" i="4" l="1"/>
  <c r="E18" i="4"/>
  <c r="D7" i="4"/>
  <c r="C21" i="1" l="1"/>
  <c r="D21" i="1"/>
  <c r="E21" i="1"/>
  <c r="F21" i="1"/>
  <c r="G21" i="1"/>
  <c r="H21" i="1"/>
  <c r="I21" i="1"/>
  <c r="J21" i="1"/>
  <c r="B21" i="1"/>
  <c r="C22" i="1" l="1"/>
  <c r="D22" i="1"/>
  <c r="E22" i="1"/>
  <c r="F22" i="1"/>
  <c r="G22" i="1"/>
  <c r="H22" i="1"/>
  <c r="I22" i="1"/>
  <c r="J22" i="1"/>
  <c r="B22" i="1"/>
  <c r="S19" i="1" l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M18" i="1"/>
  <c r="S17" i="1"/>
  <c r="R17" i="1"/>
  <c r="R18" i="1" s="1"/>
  <c r="Q17" i="1"/>
  <c r="Q18" i="1" s="1"/>
  <c r="P17" i="1"/>
  <c r="O17" i="1"/>
  <c r="N17" i="1"/>
  <c r="N18" i="1" s="1"/>
  <c r="M17" i="1"/>
  <c r="L17" i="1"/>
  <c r="K17" i="1"/>
  <c r="J17" i="1"/>
  <c r="J18" i="1" s="1"/>
  <c r="I17" i="1"/>
  <c r="I18" i="1" s="1"/>
  <c r="H17" i="1"/>
  <c r="G17" i="1"/>
  <c r="F17" i="1"/>
  <c r="F18" i="1" s="1"/>
  <c r="E17" i="1"/>
  <c r="E18" i="1" s="1"/>
  <c r="D17" i="1"/>
  <c r="C17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D7" i="1"/>
  <c r="S6" i="1"/>
  <c r="R6" i="1"/>
  <c r="Q6" i="1"/>
  <c r="Q7" i="1" s="1"/>
  <c r="P6" i="1"/>
  <c r="P7" i="1" s="1"/>
  <c r="O6" i="1"/>
  <c r="N6" i="1"/>
  <c r="M6" i="1"/>
  <c r="M7" i="1" s="1"/>
  <c r="L6" i="1"/>
  <c r="L7" i="1" s="1"/>
  <c r="K6" i="1"/>
  <c r="J6" i="1"/>
  <c r="I6" i="1"/>
  <c r="I7" i="1" s="1"/>
  <c r="H6" i="1"/>
  <c r="H7" i="1" s="1"/>
  <c r="G6" i="1"/>
  <c r="F6" i="1"/>
  <c r="G7" i="1" s="1"/>
  <c r="E6" i="1"/>
  <c r="E7" i="1" s="1"/>
  <c r="D6" i="1"/>
  <c r="C6" i="1"/>
  <c r="C7" i="1" s="1"/>
  <c r="K7" i="1" l="1"/>
  <c r="O7" i="1"/>
  <c r="S7" i="1"/>
  <c r="D18" i="1"/>
  <c r="H18" i="1"/>
  <c r="L18" i="1"/>
  <c r="P18" i="1"/>
  <c r="S18" i="1"/>
  <c r="F7" i="1"/>
  <c r="J7" i="1"/>
  <c r="N7" i="1"/>
  <c r="R7" i="1"/>
  <c r="C18" i="1"/>
  <c r="G18" i="1"/>
  <c r="K18" i="1"/>
  <c r="O18" i="1"/>
</calcChain>
</file>

<file path=xl/sharedStrings.xml><?xml version="1.0" encoding="utf-8"?>
<sst xmlns="http://schemas.openxmlformats.org/spreadsheetml/2006/main" count="56" uniqueCount="31">
  <si>
    <t>Вариант управления экономики</t>
  </si>
  <si>
    <t>Разряд оплаты труда</t>
  </si>
  <si>
    <t>межразрядные тарифные коэффициенты</t>
  </si>
  <si>
    <t>Тарифная ставка (оклад)</t>
  </si>
  <si>
    <t>отклонение между должностными окладами</t>
  </si>
  <si>
    <t>Вариант управления образования</t>
  </si>
  <si>
    <t>(межтарифные разряды по постановлению мэра от 28.12.2007 № 4144)</t>
  </si>
  <si>
    <t>Отклонение от новых окладов</t>
  </si>
  <si>
    <t>мрот</t>
  </si>
  <si>
    <t>начисление по новым окладам</t>
  </si>
  <si>
    <t>начисление по действующим окладам</t>
  </si>
  <si>
    <t>Наименование должностей</t>
  </si>
  <si>
    <t xml:space="preserve">Младший воспитатель, шеф-повар, специалист по охране труда </t>
  </si>
  <si>
    <t>Инструктор по физической культуре, музыкальный руководитель</t>
  </si>
  <si>
    <t>Помощник воспитателя, Делопроизводитель, секретарь, лаборант, кухонный рабочий, оператор хлораторной установки, рабочий по комплексному обслуживанию и ремонту зданий</t>
  </si>
  <si>
    <t xml:space="preserve">дворник, уборщик служебных помещений, сторож (вахтер), кастелянша, кладовщик, гардеробщик </t>
  </si>
  <si>
    <t>моторист рулевой</t>
  </si>
  <si>
    <t>педработники</t>
  </si>
  <si>
    <t>Мойщик посуды, Машинист по стирке и ремонту спецодежды, администратор, дежурный по залу, костюмер</t>
  </si>
  <si>
    <t>Заведующий хозяйством, заведующий складом, старший администратор, повар, светооператор</t>
  </si>
  <si>
    <t>Инструктор по физической культуре, инструктор по труду, музыкальный руководитель</t>
  </si>
  <si>
    <t>Педагог дополнительного образования, концертмейстер, педагог-организатор, тренер-преподаватель</t>
  </si>
  <si>
    <t>Воспитатель, инструктор-методист, педагог-психолог, мастер производственного обучения, методист, старший инструктор-методист, старший тренер-преподаватель</t>
  </si>
  <si>
    <t xml:space="preserve">Преподаватель, преподаватель-организатор основ безопасности жизнедеятельности, учитель, учитель-дефектолог (олигофренопедагог), учитель-логопед (логопед), старший методист, тьютор
Преподаватель, преподаватель-организатор основ безопасности жизнедеятельности, учитель, учитель-дефектолог (олигофренопедагог), учитель-логопед (логопед), старший методист, тьютор
</t>
  </si>
  <si>
    <t>Целевые для ДОУ</t>
  </si>
  <si>
    <t>Целевые для школы</t>
  </si>
  <si>
    <t>Целевые для УДО</t>
  </si>
  <si>
    <t>Советник директора по воспитанию и взаимодействию с детскими общественными объединениями</t>
  </si>
  <si>
    <t>Оклад с 01.02.2023</t>
  </si>
  <si>
    <t>Информация об увеличении окладов с 01.01.2024 с сохранением имеющейся дифференциации</t>
  </si>
  <si>
    <t>Оклад с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</si>
</sst>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464C5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164" fontId="3" fillId="2" borderId="1" xfId="2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3" fillId="0" borderId="1" xfId="0" applyFont="1" applyBorder="1"/>
    <xf numFmtId="43" fontId="3" fillId="0" borderId="1" xfId="1" applyFont="1" applyBorder="1"/>
    <xf numFmtId="0" fontId="3" fillId="3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/>
    <xf numFmtId="43" fontId="3" fillId="0" borderId="0" xfId="0" applyNumberFormat="1" applyFont="1"/>
    <xf numFmtId="43" fontId="4" fillId="0" borderId="0" xfId="1" applyFont="1"/>
    <xf numFmtId="0" fontId="3" fillId="0" borderId="0" xfId="0" applyFont="1" applyAlignment="1">
      <alignment wrapText="1"/>
    </xf>
    <xf numFmtId="43" fontId="3" fillId="0" borderId="0" xfId="0" applyNumberFormat="1" applyFont="1" applyAlignment="1">
      <alignment wrapText="1"/>
    </xf>
    <xf numFmtId="43" fontId="3" fillId="0" borderId="0" xfId="0" applyNumberFormat="1" applyFont="1" applyAlignment="1">
      <alignment vertical="top" wrapText="1"/>
    </xf>
    <xf numFmtId="0" fontId="6" fillId="0" borderId="0" xfId="0" applyFont="1" applyAlignment="1">
      <alignment wrapText="1"/>
    </xf>
    <xf numFmtId="43" fontId="6" fillId="0" borderId="0" xfId="0" applyNumberFormat="1" applyFont="1"/>
    <xf numFmtId="0" fontId="1" fillId="0" borderId="0" xfId="0" applyFont="1"/>
    <xf numFmtId="0" fontId="3" fillId="3" borderId="1" xfId="0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1" xfId="1" applyFont="1" applyBorder="1" applyAlignment="1">
      <alignment horizontal="center" vertical="center"/>
    </xf>
    <xf numFmtId="43" fontId="3" fillId="0" borderId="0" xfId="1" applyFont="1"/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43" fontId="7" fillId="0" borderId="0" xfId="1" applyFont="1" applyAlignment="1">
      <alignment horizontal="left"/>
    </xf>
    <xf numFmtId="43" fontId="0" fillId="0" borderId="0" xfId="0" applyNumberFormat="1"/>
    <xf numFmtId="0" fontId="8" fillId="0" borderId="0" xfId="0" applyFont="1" applyAlignment="1">
      <alignment wrapText="1"/>
    </xf>
    <xf numFmtId="43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Финансовый" xfId="1" builtinId="3"/>
    <cellStyle name="Финансовый 2" xfId="2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9"/>
  <sheetViews>
    <sheetView zoomScale="102" zoomScaleNormal="102" workbookViewId="0">
      <selection activeCell="B19" sqref="B19"/>
    </sheetView>
  </sheetViews>
  <sheetFormatPr defaultRowHeight="14.4" x14ac:dyDescent="0.3"/>
  <cols>
    <col min="1" max="1" width="19" customWidth="1"/>
    <col min="2" max="2" width="12.6640625" customWidth="1"/>
    <col min="3" max="5" width="11.6640625" bestFit="1" customWidth="1"/>
    <col min="6" max="6" width="12.5546875" customWidth="1"/>
  </cols>
  <sheetData>
    <row r="1" spans="1:6" ht="21" customHeight="1" x14ac:dyDescent="0.3">
      <c r="A1" s="29" t="s">
        <v>24</v>
      </c>
      <c r="B1" s="26">
        <v>47246</v>
      </c>
    </row>
    <row r="2" spans="1:6" hidden="1" x14ac:dyDescent="0.3">
      <c r="A2" s="29" t="s">
        <v>0</v>
      </c>
      <c r="B2" s="26"/>
    </row>
    <row r="3" spans="1:6" hidden="1" x14ac:dyDescent="0.3">
      <c r="A3" s="29"/>
      <c r="B3" s="26"/>
    </row>
    <row r="4" spans="1:6" ht="28.8" hidden="1" x14ac:dyDescent="0.3">
      <c r="A4" s="30" t="s">
        <v>1</v>
      </c>
      <c r="B4" s="27">
        <v>7</v>
      </c>
      <c r="C4" s="2">
        <v>8</v>
      </c>
      <c r="D4" s="2">
        <v>9</v>
      </c>
      <c r="E4" s="2">
        <v>10</v>
      </c>
    </row>
    <row r="5" spans="1:6" ht="42.6" hidden="1" customHeight="1" x14ac:dyDescent="0.3">
      <c r="A5" s="30" t="s">
        <v>2</v>
      </c>
      <c r="B5" s="27">
        <v>1.546</v>
      </c>
      <c r="C5" s="2">
        <v>1.6990000000000001</v>
      </c>
      <c r="D5" s="2">
        <v>1.8660000000000001</v>
      </c>
      <c r="E5" s="2">
        <v>2.0470000000000002</v>
      </c>
    </row>
    <row r="6" spans="1:6" ht="27.6" hidden="1" customHeight="1" x14ac:dyDescent="0.3">
      <c r="A6" s="30" t="s">
        <v>3</v>
      </c>
      <c r="B6" s="3" t="e">
        <f>#REF!*B5</f>
        <v>#REF!</v>
      </c>
      <c r="C6" s="3" t="e">
        <f>#REF!*C5</f>
        <v>#REF!</v>
      </c>
      <c r="D6" s="3" t="e">
        <f>#REF!*D5</f>
        <v>#REF!</v>
      </c>
      <c r="E6" s="3" t="e">
        <f>#REF!*E5</f>
        <v>#REF!</v>
      </c>
    </row>
    <row r="7" spans="1:6" ht="42.6" hidden="1" customHeight="1" x14ac:dyDescent="0.3">
      <c r="A7" s="31" t="s">
        <v>4</v>
      </c>
      <c r="B7" s="3" t="e">
        <f>B6-#REF!</f>
        <v>#REF!</v>
      </c>
      <c r="C7" s="3" t="e">
        <f t="shared" ref="C7:E7" si="0">C6-B6</f>
        <v>#REF!</v>
      </c>
      <c r="D7" s="3" t="e">
        <f t="shared" si="0"/>
        <v>#REF!</v>
      </c>
      <c r="E7" s="3" t="e">
        <f t="shared" si="0"/>
        <v>#REF!</v>
      </c>
    </row>
    <row r="8" spans="1:6" x14ac:dyDescent="0.3">
      <c r="A8" s="32" t="s">
        <v>25</v>
      </c>
      <c r="B8" s="28">
        <v>53221</v>
      </c>
      <c r="C8" s="5"/>
      <c r="D8" s="5"/>
      <c r="E8" s="5"/>
    </row>
    <row r="9" spans="1:6" ht="16.95" customHeight="1" x14ac:dyDescent="0.3">
      <c r="A9" s="32" t="s">
        <v>26</v>
      </c>
      <c r="B9" s="28">
        <v>53221</v>
      </c>
      <c r="C9" s="5"/>
      <c r="D9" s="5"/>
      <c r="E9" s="5"/>
    </row>
    <row r="10" spans="1:6" ht="28.8" x14ac:dyDescent="0.3">
      <c r="A10" s="1" t="s">
        <v>1</v>
      </c>
      <c r="B10" s="6">
        <v>7</v>
      </c>
      <c r="C10" s="6">
        <v>8</v>
      </c>
      <c r="D10" s="6">
        <v>9</v>
      </c>
      <c r="E10" s="6">
        <v>10</v>
      </c>
    </row>
    <row r="11" spans="1:6" ht="28.8" x14ac:dyDescent="0.3">
      <c r="A11" s="1" t="s">
        <v>3</v>
      </c>
      <c r="B11" s="7">
        <v>9600</v>
      </c>
      <c r="C11" s="7">
        <v>10000</v>
      </c>
      <c r="D11" s="7">
        <v>10400</v>
      </c>
      <c r="E11" s="7">
        <v>10800</v>
      </c>
      <c r="F11" s="33">
        <f>E11+F19</f>
        <v>11600</v>
      </c>
    </row>
    <row r="12" spans="1:6" ht="43.2" x14ac:dyDescent="0.3">
      <c r="A12" s="4" t="s">
        <v>4</v>
      </c>
      <c r="B12" s="10"/>
      <c r="C12" s="10">
        <f t="shared" ref="C12:E12" si="1">C11-B11</f>
        <v>400</v>
      </c>
      <c r="D12" s="10">
        <f t="shared" si="1"/>
        <v>400</v>
      </c>
      <c r="E12" s="10">
        <f t="shared" si="1"/>
        <v>400</v>
      </c>
    </row>
    <row r="13" spans="1:6" x14ac:dyDescent="0.3">
      <c r="A13" s="11" t="s">
        <v>30</v>
      </c>
      <c r="B13" s="12">
        <v>8900</v>
      </c>
      <c r="C13" s="12">
        <v>9300</v>
      </c>
      <c r="D13" s="12">
        <v>9700</v>
      </c>
      <c r="E13" s="12">
        <v>10100</v>
      </c>
    </row>
    <row r="14" spans="1:6" ht="16.95" hidden="1" customHeight="1" x14ac:dyDescent="0.3">
      <c r="A14" s="25" t="s">
        <v>5</v>
      </c>
      <c r="B14" s="11"/>
      <c r="C14" s="11"/>
      <c r="D14" s="11"/>
      <c r="E14" s="11"/>
    </row>
    <row r="15" spans="1:6" hidden="1" x14ac:dyDescent="0.3">
      <c r="A15" s="14" t="s">
        <v>1</v>
      </c>
      <c r="B15" s="6">
        <v>7</v>
      </c>
      <c r="C15" s="6">
        <v>8</v>
      </c>
      <c r="D15" s="6">
        <v>9</v>
      </c>
      <c r="E15" s="6">
        <v>10</v>
      </c>
    </row>
    <row r="16" spans="1:6" ht="41.4" hidden="1" x14ac:dyDescent="0.3">
      <c r="A16" s="14" t="s">
        <v>2</v>
      </c>
      <c r="B16" s="6">
        <v>1.51</v>
      </c>
      <c r="C16" s="6">
        <v>1.6585000000000001</v>
      </c>
      <c r="D16" s="6">
        <v>1.8220000000000001</v>
      </c>
      <c r="E16" s="6">
        <v>1.9985999999999999</v>
      </c>
    </row>
    <row r="17" spans="1:6" ht="27.6" hidden="1" x14ac:dyDescent="0.3">
      <c r="A17" s="14" t="s">
        <v>3</v>
      </c>
      <c r="B17" s="3" t="e">
        <f>#REF!*B16</f>
        <v>#REF!</v>
      </c>
      <c r="C17" s="3" t="e">
        <f>#REF!*C16</f>
        <v>#REF!</v>
      </c>
      <c r="D17" s="3" t="e">
        <f>#REF!*D16</f>
        <v>#REF!</v>
      </c>
      <c r="E17" s="3" t="e">
        <f>#REF!*E16</f>
        <v>#REF!</v>
      </c>
    </row>
    <row r="18" spans="1:6" ht="41.4" hidden="1" x14ac:dyDescent="0.3">
      <c r="A18" s="15" t="s">
        <v>4</v>
      </c>
      <c r="B18" s="16" t="e">
        <f>B17-#REF!</f>
        <v>#REF!</v>
      </c>
      <c r="C18" s="16" t="e">
        <f t="shared" ref="C18:E18" si="2">C17-B17</f>
        <v>#REF!</v>
      </c>
      <c r="D18" s="16" t="e">
        <f t="shared" si="2"/>
        <v>#REF!</v>
      </c>
      <c r="E18" s="16" t="e">
        <f t="shared" si="2"/>
        <v>#REF!</v>
      </c>
    </row>
    <row r="19" spans="1:6" ht="27.6" x14ac:dyDescent="0.3">
      <c r="A19" s="14" t="s">
        <v>7</v>
      </c>
      <c r="B19" s="16">
        <f t="shared" ref="B19:E19" si="3">B11-B13</f>
        <v>700</v>
      </c>
      <c r="C19" s="16">
        <f t="shared" si="3"/>
        <v>700</v>
      </c>
      <c r="D19" s="16">
        <f t="shared" si="3"/>
        <v>700</v>
      </c>
      <c r="E19" s="16">
        <f t="shared" si="3"/>
        <v>700</v>
      </c>
      <c r="F19">
        <v>800</v>
      </c>
    </row>
    <row r="20" spans="1:6" x14ac:dyDescent="0.3">
      <c r="A20" s="5"/>
      <c r="B20" s="5"/>
      <c r="C20" s="5"/>
      <c r="D20" s="5"/>
      <c r="E20" s="5"/>
    </row>
    <row r="21" spans="1:6" ht="41.4" x14ac:dyDescent="0.3">
      <c r="A21" s="22" t="s">
        <v>10</v>
      </c>
      <c r="B21" s="17">
        <f t="shared" ref="B21:D21" si="4">B13*2*1.6</f>
        <v>28480</v>
      </c>
      <c r="C21" s="17">
        <f t="shared" si="4"/>
        <v>29760</v>
      </c>
      <c r="D21" s="17">
        <f t="shared" si="4"/>
        <v>31040</v>
      </c>
      <c r="E21" s="17">
        <f t="shared" ref="E21" si="5">E13*2*1.6</f>
        <v>32320</v>
      </c>
    </row>
    <row r="22" spans="1:6" ht="27.6" x14ac:dyDescent="0.3">
      <c r="A22" s="19" t="s">
        <v>9</v>
      </c>
      <c r="B22" s="17">
        <f t="shared" ref="B22:D22" si="6">B11*2*1.6</f>
        <v>30720</v>
      </c>
      <c r="C22" s="17">
        <f t="shared" si="6"/>
        <v>32000</v>
      </c>
      <c r="D22" s="17">
        <f t="shared" si="6"/>
        <v>33280</v>
      </c>
      <c r="E22" s="17">
        <f t="shared" ref="E22" si="7">E11*2*1.6</f>
        <v>34560</v>
      </c>
    </row>
    <row r="23" spans="1:6" ht="49.2" customHeight="1" x14ac:dyDescent="0.3">
      <c r="A23" s="19" t="s">
        <v>11</v>
      </c>
      <c r="B23" s="35" t="s">
        <v>20</v>
      </c>
      <c r="C23" s="35" t="s">
        <v>21</v>
      </c>
      <c r="D23" s="35" t="s">
        <v>22</v>
      </c>
      <c r="E23" s="36" t="s">
        <v>23</v>
      </c>
      <c r="F23" s="34" t="s">
        <v>27</v>
      </c>
    </row>
    <row r="24" spans="1:6" x14ac:dyDescent="0.3">
      <c r="A24" s="19" t="s">
        <v>17</v>
      </c>
      <c r="B24" s="35"/>
      <c r="C24" s="35"/>
      <c r="D24" s="35"/>
      <c r="E24" s="37"/>
    </row>
    <row r="25" spans="1:6" x14ac:dyDescent="0.3">
      <c r="A25" s="19"/>
      <c r="B25" s="35"/>
      <c r="C25" s="35"/>
      <c r="D25" s="35"/>
      <c r="E25" s="37"/>
    </row>
    <row r="26" spans="1:6" x14ac:dyDescent="0.3">
      <c r="A26" s="19"/>
      <c r="B26" s="35"/>
      <c r="C26" s="35"/>
      <c r="D26" s="35"/>
      <c r="E26" s="37"/>
    </row>
    <row r="27" spans="1:6" x14ac:dyDescent="0.3">
      <c r="A27" s="19"/>
      <c r="B27" s="35"/>
      <c r="C27" s="35"/>
      <c r="D27" s="35"/>
      <c r="E27" s="37"/>
    </row>
    <row r="28" spans="1:6" x14ac:dyDescent="0.3">
      <c r="A28" s="18"/>
      <c r="B28" s="35"/>
      <c r="C28" s="35"/>
      <c r="D28" s="35"/>
      <c r="E28" s="37"/>
    </row>
    <row r="29" spans="1:6" ht="149.4" customHeight="1" x14ac:dyDescent="0.3">
      <c r="B29" s="35"/>
      <c r="C29" s="35"/>
      <c r="D29" s="35"/>
      <c r="E29" s="37"/>
    </row>
  </sheetData>
  <mergeCells count="4">
    <mergeCell ref="B23:B29"/>
    <mergeCell ref="C23:C29"/>
    <mergeCell ref="D23:D29"/>
    <mergeCell ref="E23:E29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8"/>
  <sheetViews>
    <sheetView tabSelected="1" zoomScale="102" zoomScaleNormal="102" workbookViewId="0">
      <selection activeCell="A10" sqref="A10"/>
    </sheetView>
  </sheetViews>
  <sheetFormatPr defaultRowHeight="14.4" x14ac:dyDescent="0.3"/>
  <cols>
    <col min="1" max="1" width="19" customWidth="1"/>
    <col min="2" max="2" width="11.5546875" customWidth="1"/>
    <col min="3" max="3" width="11.6640625" bestFit="1" customWidth="1"/>
    <col min="4" max="4" width="12.44140625" bestFit="1" customWidth="1"/>
    <col min="5" max="6" width="11.6640625" bestFit="1" customWidth="1"/>
    <col min="7" max="7" width="11" customWidth="1"/>
    <col min="8" max="19" width="11.6640625" bestFit="1" customWidth="1"/>
  </cols>
  <sheetData>
    <row r="1" spans="1:19" ht="15.6" x14ac:dyDescent="0.3">
      <c r="Q1" s="38"/>
      <c r="R1" s="38"/>
      <c r="S1" s="38"/>
    </row>
    <row r="2" spans="1:19" hidden="1" x14ac:dyDescent="0.3">
      <c r="A2" t="s">
        <v>0</v>
      </c>
    </row>
    <row r="3" spans="1:19" hidden="1" x14ac:dyDescent="0.3"/>
    <row r="4" spans="1:19" ht="28.8" hidden="1" x14ac:dyDescent="0.3">
      <c r="A4" s="1" t="s">
        <v>1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</row>
    <row r="5" spans="1:19" ht="42.6" hidden="1" customHeight="1" x14ac:dyDescent="0.3">
      <c r="A5" s="1" t="s">
        <v>2</v>
      </c>
      <c r="B5" s="2">
        <v>1</v>
      </c>
      <c r="C5" s="2">
        <v>1.04</v>
      </c>
      <c r="D5" s="2">
        <v>1.0900000000000001</v>
      </c>
      <c r="E5" s="2">
        <v>1.1419999999999999</v>
      </c>
      <c r="F5" s="2">
        <v>1.268</v>
      </c>
      <c r="G5" s="2">
        <v>1.407</v>
      </c>
      <c r="H5" s="2">
        <v>1.546</v>
      </c>
      <c r="I5" s="2">
        <v>1.6990000000000001</v>
      </c>
      <c r="J5" s="2">
        <v>1.8660000000000001</v>
      </c>
      <c r="K5" s="2">
        <v>2.0470000000000002</v>
      </c>
      <c r="L5" s="2">
        <v>2.242</v>
      </c>
      <c r="M5" s="2">
        <v>2.423</v>
      </c>
      <c r="N5" s="2">
        <v>2.6179999999999999</v>
      </c>
      <c r="O5" s="2">
        <v>2.8130000000000002</v>
      </c>
      <c r="P5" s="2">
        <v>3.036</v>
      </c>
      <c r="Q5" s="2">
        <v>3.2589999999999999</v>
      </c>
      <c r="R5" s="2">
        <v>3.51</v>
      </c>
      <c r="S5" s="2">
        <v>4.5</v>
      </c>
    </row>
    <row r="6" spans="1:19" ht="27.6" hidden="1" customHeight="1" x14ac:dyDescent="0.3">
      <c r="A6" s="1" t="s">
        <v>3</v>
      </c>
      <c r="B6" s="3">
        <v>11163</v>
      </c>
      <c r="C6" s="3">
        <f>B6*C5</f>
        <v>11609.52</v>
      </c>
      <c r="D6" s="3">
        <f>B6*D5</f>
        <v>12167.67</v>
      </c>
      <c r="E6" s="3">
        <f>B6*E5</f>
        <v>12748.145999999999</v>
      </c>
      <c r="F6" s="3">
        <f>B6*F5</f>
        <v>14154.683999999999</v>
      </c>
      <c r="G6" s="3">
        <f>B6*G5</f>
        <v>15706.341</v>
      </c>
      <c r="H6" s="3">
        <f>B6*H5</f>
        <v>17257.998</v>
      </c>
      <c r="I6" s="3">
        <f>B6*I5</f>
        <v>18965.937000000002</v>
      </c>
      <c r="J6" s="3">
        <f>B6*J5</f>
        <v>20830.157999999999</v>
      </c>
      <c r="K6" s="3">
        <f>B6*K5</f>
        <v>22850.661</v>
      </c>
      <c r="L6" s="3">
        <f>B6*L5</f>
        <v>25027.446</v>
      </c>
      <c r="M6" s="3">
        <f>B6*M5</f>
        <v>27047.949000000001</v>
      </c>
      <c r="N6" s="3">
        <f>B6*N5</f>
        <v>29224.734</v>
      </c>
      <c r="O6" s="3">
        <f>B6*O5</f>
        <v>31401.519</v>
      </c>
      <c r="P6" s="3">
        <f>B6*P5</f>
        <v>33890.868000000002</v>
      </c>
      <c r="Q6" s="3">
        <f>B6*Q5</f>
        <v>36380.216999999997</v>
      </c>
      <c r="R6" s="3">
        <f>B6*R5</f>
        <v>39182.129999999997</v>
      </c>
      <c r="S6" s="3">
        <f>B6*S5</f>
        <v>50233.5</v>
      </c>
    </row>
    <row r="7" spans="1:19" ht="42.6" hidden="1" customHeight="1" x14ac:dyDescent="0.3">
      <c r="A7" s="4" t="s">
        <v>4</v>
      </c>
      <c r="B7" s="3"/>
      <c r="C7" s="3">
        <f>C6-B6</f>
        <v>446.52000000000044</v>
      </c>
      <c r="D7" s="3">
        <f t="shared" ref="D7:S7" si="0">D6-C6</f>
        <v>558.14999999999964</v>
      </c>
      <c r="E7" s="3">
        <f t="shared" si="0"/>
        <v>580.47599999999875</v>
      </c>
      <c r="F7" s="3">
        <f t="shared" si="0"/>
        <v>1406.5380000000005</v>
      </c>
      <c r="G7" s="3">
        <f t="shared" si="0"/>
        <v>1551.6570000000011</v>
      </c>
      <c r="H7" s="3">
        <f t="shared" si="0"/>
        <v>1551.6569999999992</v>
      </c>
      <c r="I7" s="3">
        <f t="shared" si="0"/>
        <v>1707.9390000000021</v>
      </c>
      <c r="J7" s="3">
        <f t="shared" si="0"/>
        <v>1864.2209999999977</v>
      </c>
      <c r="K7" s="3">
        <f t="shared" si="0"/>
        <v>2020.5030000000006</v>
      </c>
      <c r="L7" s="3">
        <f t="shared" si="0"/>
        <v>2176.7849999999999</v>
      </c>
      <c r="M7" s="3">
        <f t="shared" si="0"/>
        <v>2020.5030000000006</v>
      </c>
      <c r="N7" s="3">
        <f t="shared" si="0"/>
        <v>2176.7849999999999</v>
      </c>
      <c r="O7" s="3">
        <f t="shared" si="0"/>
        <v>2176.7849999999999</v>
      </c>
      <c r="P7" s="3">
        <f t="shared" si="0"/>
        <v>2489.349000000002</v>
      </c>
      <c r="Q7" s="3">
        <f t="shared" si="0"/>
        <v>2489.3489999999947</v>
      </c>
      <c r="R7" s="3">
        <f t="shared" si="0"/>
        <v>2801.9130000000005</v>
      </c>
      <c r="S7" s="3">
        <f t="shared" si="0"/>
        <v>11051.370000000003</v>
      </c>
    </row>
    <row r="8" spans="1:19" ht="15.6" x14ac:dyDescent="0.3">
      <c r="A8" s="18"/>
      <c r="C8" s="5"/>
      <c r="D8" s="5"/>
      <c r="E8" s="24" t="s">
        <v>29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ht="16.95" customHeight="1" x14ac:dyDescent="0.3">
      <c r="A9" s="18">
        <v>30787.200000000001</v>
      </c>
      <c r="B9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ht="28.8" x14ac:dyDescent="0.3">
      <c r="A10" s="1" t="s">
        <v>1</v>
      </c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6">
        <v>13</v>
      </c>
      <c r="O10" s="6">
        <v>14</v>
      </c>
      <c r="P10" s="6">
        <v>15</v>
      </c>
      <c r="Q10" s="6">
        <v>16</v>
      </c>
      <c r="R10" s="6">
        <v>17</v>
      </c>
      <c r="S10" s="6">
        <v>18</v>
      </c>
    </row>
    <row r="11" spans="1:19" ht="28.8" x14ac:dyDescent="0.3">
      <c r="A11" s="1" t="s">
        <v>3</v>
      </c>
      <c r="B11" s="7">
        <v>9621</v>
      </c>
      <c r="C11" s="7">
        <v>9900</v>
      </c>
      <c r="D11" s="7">
        <v>10100</v>
      </c>
      <c r="E11" s="7">
        <v>10300</v>
      </c>
      <c r="F11" s="7">
        <v>10500</v>
      </c>
      <c r="G11" s="7">
        <v>10700</v>
      </c>
      <c r="H11" s="7">
        <v>11100</v>
      </c>
      <c r="I11" s="7">
        <v>11500</v>
      </c>
      <c r="J11" s="7">
        <v>11900</v>
      </c>
      <c r="K11" s="7">
        <v>12300</v>
      </c>
      <c r="L11" s="7">
        <v>12700</v>
      </c>
      <c r="M11" s="7">
        <v>13100</v>
      </c>
      <c r="N11" s="8">
        <v>13500</v>
      </c>
      <c r="O11" s="8">
        <v>13900</v>
      </c>
      <c r="P11" s="8">
        <v>14300</v>
      </c>
      <c r="Q11" s="8">
        <v>14700</v>
      </c>
      <c r="R11" s="8">
        <v>15100</v>
      </c>
      <c r="S11" s="8">
        <v>15500</v>
      </c>
    </row>
    <row r="12" spans="1:19" ht="43.2" x14ac:dyDescent="0.3">
      <c r="A12" s="4" t="s">
        <v>4</v>
      </c>
      <c r="B12" s="9"/>
      <c r="C12" s="10">
        <f>C11-B11</f>
        <v>279</v>
      </c>
      <c r="D12" s="10">
        <f t="shared" ref="D12:O12" si="1">D11-C11</f>
        <v>200</v>
      </c>
      <c r="E12" s="10">
        <f t="shared" si="1"/>
        <v>200</v>
      </c>
      <c r="F12" s="10">
        <f t="shared" si="1"/>
        <v>200</v>
      </c>
      <c r="G12" s="10">
        <f t="shared" si="1"/>
        <v>200</v>
      </c>
      <c r="H12" s="10">
        <f t="shared" si="1"/>
        <v>400</v>
      </c>
      <c r="I12" s="10">
        <f t="shared" si="1"/>
        <v>400</v>
      </c>
      <c r="J12" s="10">
        <f t="shared" si="1"/>
        <v>400</v>
      </c>
      <c r="K12" s="10">
        <f t="shared" si="1"/>
        <v>400</v>
      </c>
      <c r="L12" s="10">
        <f t="shared" si="1"/>
        <v>400</v>
      </c>
      <c r="M12" s="10">
        <f t="shared" si="1"/>
        <v>400</v>
      </c>
      <c r="N12" s="10">
        <f t="shared" si="1"/>
        <v>400</v>
      </c>
      <c r="O12" s="10">
        <f t="shared" si="1"/>
        <v>400</v>
      </c>
      <c r="P12" s="10">
        <f>P11-O11</f>
        <v>400</v>
      </c>
      <c r="Q12" s="10">
        <f>Q11-P11</f>
        <v>400</v>
      </c>
      <c r="R12" s="10">
        <f>R11-Q11</f>
        <v>400</v>
      </c>
      <c r="S12" s="10">
        <f>S11-R11</f>
        <v>400</v>
      </c>
    </row>
    <row r="13" spans="1:19" x14ac:dyDescent="0.3">
      <c r="A13" s="11" t="s">
        <v>28</v>
      </c>
      <c r="B13" s="12">
        <v>8125</v>
      </c>
      <c r="C13" s="12">
        <v>8400</v>
      </c>
      <c r="D13" s="12">
        <v>8600</v>
      </c>
      <c r="E13" s="12">
        <v>8800</v>
      </c>
      <c r="F13" s="12">
        <v>9000</v>
      </c>
      <c r="G13" s="12">
        <v>9200</v>
      </c>
      <c r="H13" s="12">
        <v>9600</v>
      </c>
      <c r="I13" s="12">
        <v>10000</v>
      </c>
      <c r="J13" s="12">
        <v>10400</v>
      </c>
      <c r="K13" s="12">
        <v>10800</v>
      </c>
      <c r="L13" s="12">
        <v>11200</v>
      </c>
      <c r="M13" s="12">
        <v>11600</v>
      </c>
      <c r="N13" s="12">
        <v>12000</v>
      </c>
      <c r="O13" s="12">
        <v>12400</v>
      </c>
      <c r="P13" s="12">
        <v>12800</v>
      </c>
      <c r="Q13" s="12">
        <v>13200</v>
      </c>
      <c r="R13" s="12">
        <v>13600</v>
      </c>
      <c r="S13" s="12">
        <v>14000</v>
      </c>
    </row>
    <row r="14" spans="1:19" ht="16.95" hidden="1" customHeight="1" x14ac:dyDescent="0.3">
      <c r="A14" s="39" t="s">
        <v>5</v>
      </c>
      <c r="B14" s="39"/>
      <c r="C14" s="13" t="s">
        <v>6</v>
      </c>
      <c r="D14" s="13"/>
      <c r="E14" s="13"/>
      <c r="F14" s="13"/>
      <c r="G14" s="13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hidden="1" x14ac:dyDescent="0.3">
      <c r="A15" s="14" t="s">
        <v>1</v>
      </c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  <c r="R15" s="6">
        <v>17</v>
      </c>
      <c r="S15" s="6">
        <v>18</v>
      </c>
    </row>
    <row r="16" spans="1:19" ht="41.4" hidden="1" x14ac:dyDescent="0.3">
      <c r="A16" s="14" t="s">
        <v>2</v>
      </c>
      <c r="B16" s="6">
        <v>1</v>
      </c>
      <c r="C16" s="6">
        <v>1.0397000000000001</v>
      </c>
      <c r="D16" s="6">
        <v>1.07</v>
      </c>
      <c r="E16" s="6">
        <v>1.115</v>
      </c>
      <c r="F16" s="6">
        <v>1.238</v>
      </c>
      <c r="G16" s="6">
        <v>1.3740000000000001</v>
      </c>
      <c r="H16" s="6">
        <v>1.51</v>
      </c>
      <c r="I16" s="6">
        <v>1.6585000000000001</v>
      </c>
      <c r="J16" s="6">
        <v>1.8220000000000001</v>
      </c>
      <c r="K16" s="6">
        <v>1.9985999999999999</v>
      </c>
      <c r="L16" s="6">
        <v>2.1890000000000001</v>
      </c>
      <c r="M16" s="6">
        <v>2.3660000000000001</v>
      </c>
      <c r="N16" s="6">
        <v>2.5569999999999999</v>
      </c>
      <c r="O16" s="6">
        <v>2.7469999999999999</v>
      </c>
      <c r="P16" s="6">
        <v>2.9645000000000001</v>
      </c>
      <c r="Q16" s="6">
        <v>3.1819999999999999</v>
      </c>
      <c r="R16" s="6">
        <v>3.4279999999999999</v>
      </c>
      <c r="S16" s="6">
        <v>4.5</v>
      </c>
    </row>
    <row r="17" spans="1:19" ht="27.6" hidden="1" x14ac:dyDescent="0.3">
      <c r="A17" s="14" t="s">
        <v>3</v>
      </c>
      <c r="B17" s="3">
        <v>5400</v>
      </c>
      <c r="C17" s="3">
        <f>B17*C16</f>
        <v>5614.38</v>
      </c>
      <c r="D17" s="3">
        <f>B17*D16</f>
        <v>5778</v>
      </c>
      <c r="E17" s="3">
        <f>B17*E16</f>
        <v>6021</v>
      </c>
      <c r="F17" s="3">
        <f>B17*F16</f>
        <v>6685.2</v>
      </c>
      <c r="G17" s="3">
        <f>B17*G16</f>
        <v>7419.6</v>
      </c>
      <c r="H17" s="3">
        <f>B17*H16</f>
        <v>8154</v>
      </c>
      <c r="I17" s="3">
        <f>B17*I16</f>
        <v>8955.9</v>
      </c>
      <c r="J17" s="3">
        <f>B17*J16</f>
        <v>9838.8000000000011</v>
      </c>
      <c r="K17" s="3">
        <f>B17*K16</f>
        <v>10792.44</v>
      </c>
      <c r="L17" s="3">
        <f>B17*L16</f>
        <v>11820.6</v>
      </c>
      <c r="M17" s="3">
        <f>B17*M16</f>
        <v>12776.400000000001</v>
      </c>
      <c r="N17" s="3">
        <f>B17*N16</f>
        <v>13807.8</v>
      </c>
      <c r="O17" s="3">
        <f>B17*O16</f>
        <v>14833.8</v>
      </c>
      <c r="P17" s="3">
        <f>B17*P16</f>
        <v>16008.300000000001</v>
      </c>
      <c r="Q17" s="3">
        <f>B17*Q16</f>
        <v>17182.8</v>
      </c>
      <c r="R17" s="3">
        <f>B17*R16</f>
        <v>18511.2</v>
      </c>
      <c r="S17" s="3">
        <f>B17*S16</f>
        <v>24300</v>
      </c>
    </row>
    <row r="18" spans="1:19" ht="41.4" hidden="1" x14ac:dyDescent="0.3">
      <c r="A18" s="15" t="s">
        <v>4</v>
      </c>
      <c r="B18" s="11"/>
      <c r="C18" s="16">
        <f t="shared" ref="C18:S18" si="2">C17-B17</f>
        <v>214.38000000000011</v>
      </c>
      <c r="D18" s="16">
        <f t="shared" si="2"/>
        <v>163.61999999999989</v>
      </c>
      <c r="E18" s="16">
        <f t="shared" si="2"/>
        <v>243</v>
      </c>
      <c r="F18" s="16">
        <f t="shared" si="2"/>
        <v>664.19999999999982</v>
      </c>
      <c r="G18" s="16">
        <f t="shared" si="2"/>
        <v>734.40000000000055</v>
      </c>
      <c r="H18" s="16">
        <f t="shared" si="2"/>
        <v>734.39999999999964</v>
      </c>
      <c r="I18" s="16">
        <f t="shared" si="2"/>
        <v>801.89999999999964</v>
      </c>
      <c r="J18" s="16">
        <f t="shared" si="2"/>
        <v>882.90000000000146</v>
      </c>
      <c r="K18" s="16">
        <f t="shared" si="2"/>
        <v>953.63999999999942</v>
      </c>
      <c r="L18" s="16">
        <f t="shared" si="2"/>
        <v>1028.1599999999999</v>
      </c>
      <c r="M18" s="16">
        <f t="shared" si="2"/>
        <v>955.80000000000109</v>
      </c>
      <c r="N18" s="16">
        <f t="shared" si="2"/>
        <v>1031.3999999999978</v>
      </c>
      <c r="O18" s="16">
        <f t="shared" si="2"/>
        <v>1026</v>
      </c>
      <c r="P18" s="16">
        <f t="shared" si="2"/>
        <v>1174.5000000000018</v>
      </c>
      <c r="Q18" s="16">
        <f t="shared" si="2"/>
        <v>1174.4999999999982</v>
      </c>
      <c r="R18" s="16">
        <f t="shared" si="2"/>
        <v>1328.4000000000015</v>
      </c>
      <c r="S18" s="16">
        <f t="shared" si="2"/>
        <v>5788.7999999999993</v>
      </c>
    </row>
    <row r="19" spans="1:19" ht="27.6" x14ac:dyDescent="0.3">
      <c r="A19" s="14" t="s">
        <v>7</v>
      </c>
      <c r="B19" s="16">
        <f>B11-B13</f>
        <v>1496</v>
      </c>
      <c r="C19" s="16">
        <f t="shared" ref="C19:S19" si="3">C11-C13</f>
        <v>1500</v>
      </c>
      <c r="D19" s="16">
        <f t="shared" si="3"/>
        <v>1500</v>
      </c>
      <c r="E19" s="16">
        <f t="shared" si="3"/>
        <v>1500</v>
      </c>
      <c r="F19" s="16">
        <f t="shared" si="3"/>
        <v>1500</v>
      </c>
      <c r="G19" s="16">
        <f t="shared" si="3"/>
        <v>1500</v>
      </c>
      <c r="H19" s="16">
        <f t="shared" si="3"/>
        <v>1500</v>
      </c>
      <c r="I19" s="16">
        <f t="shared" si="3"/>
        <v>1500</v>
      </c>
      <c r="J19" s="16">
        <f t="shared" si="3"/>
        <v>1500</v>
      </c>
      <c r="K19" s="16">
        <f t="shared" si="3"/>
        <v>1500</v>
      </c>
      <c r="L19" s="16">
        <f t="shared" si="3"/>
        <v>1500</v>
      </c>
      <c r="M19" s="16">
        <f t="shared" si="3"/>
        <v>1500</v>
      </c>
      <c r="N19" s="16">
        <f t="shared" si="3"/>
        <v>1500</v>
      </c>
      <c r="O19" s="16">
        <f t="shared" si="3"/>
        <v>1500</v>
      </c>
      <c r="P19" s="16">
        <f t="shared" si="3"/>
        <v>1500</v>
      </c>
      <c r="Q19" s="16">
        <f t="shared" si="3"/>
        <v>1500</v>
      </c>
      <c r="R19" s="16">
        <f t="shared" si="3"/>
        <v>1500</v>
      </c>
      <c r="S19" s="16">
        <f t="shared" si="3"/>
        <v>1500</v>
      </c>
    </row>
    <row r="20" spans="1:19" x14ac:dyDescent="0.3">
      <c r="A20" s="5"/>
      <c r="B20" s="5"/>
      <c r="C20" s="5">
        <v>250</v>
      </c>
      <c r="D20" s="5">
        <v>200</v>
      </c>
      <c r="E20" s="5">
        <v>200</v>
      </c>
      <c r="F20" s="5">
        <v>200</v>
      </c>
      <c r="G20" s="5">
        <v>200</v>
      </c>
      <c r="H20" s="5">
        <v>400</v>
      </c>
      <c r="I20" s="5">
        <v>400</v>
      </c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41.4" x14ac:dyDescent="0.3">
      <c r="A21" s="22" t="s">
        <v>10</v>
      </c>
      <c r="B21" s="23">
        <f>B13*2*1.6</f>
        <v>26000</v>
      </c>
      <c r="C21" s="23">
        <f t="shared" ref="C21:J21" si="4">C13*2*1.6</f>
        <v>26880</v>
      </c>
      <c r="D21" s="23">
        <f t="shared" si="4"/>
        <v>27520</v>
      </c>
      <c r="E21" s="23">
        <f t="shared" si="4"/>
        <v>28160</v>
      </c>
      <c r="F21" s="23">
        <f t="shared" si="4"/>
        <v>28800</v>
      </c>
      <c r="G21" s="17">
        <f t="shared" si="4"/>
        <v>29440</v>
      </c>
      <c r="H21" s="17">
        <f t="shared" si="4"/>
        <v>30720</v>
      </c>
      <c r="I21" s="17">
        <f t="shared" si="4"/>
        <v>32000</v>
      </c>
      <c r="J21" s="17">
        <f t="shared" si="4"/>
        <v>33280</v>
      </c>
      <c r="K21" s="5"/>
      <c r="L21" s="5"/>
      <c r="M21" s="5"/>
      <c r="N21" s="5"/>
      <c r="O21" s="5"/>
      <c r="P21" s="5"/>
      <c r="Q21" s="5"/>
      <c r="R21" s="5"/>
      <c r="S21" s="5"/>
    </row>
    <row r="22" spans="1:19" ht="27.6" x14ac:dyDescent="0.3">
      <c r="A22" s="19" t="s">
        <v>9</v>
      </c>
      <c r="B22" s="17">
        <f>B11*2*1.6</f>
        <v>30787.200000000001</v>
      </c>
      <c r="C22" s="17">
        <f t="shared" ref="C22:J22" si="5">C11*2*1.6</f>
        <v>31680</v>
      </c>
      <c r="D22" s="17">
        <f t="shared" si="5"/>
        <v>32320</v>
      </c>
      <c r="E22" s="17">
        <f t="shared" si="5"/>
        <v>32960</v>
      </c>
      <c r="F22" s="17">
        <f t="shared" si="5"/>
        <v>33600</v>
      </c>
      <c r="G22" s="17">
        <f t="shared" si="5"/>
        <v>34240</v>
      </c>
      <c r="H22" s="17">
        <f t="shared" si="5"/>
        <v>35520</v>
      </c>
      <c r="I22" s="17">
        <f t="shared" si="5"/>
        <v>36800</v>
      </c>
      <c r="J22" s="17">
        <f t="shared" si="5"/>
        <v>38080</v>
      </c>
      <c r="K22" s="5"/>
      <c r="L22" s="5"/>
      <c r="M22" s="5"/>
      <c r="N22" s="5"/>
      <c r="O22" s="5"/>
      <c r="P22" s="5"/>
      <c r="Q22" s="5"/>
      <c r="R22" s="5"/>
      <c r="S22" s="5"/>
    </row>
    <row r="23" spans="1:19" ht="234.6" x14ac:dyDescent="0.3">
      <c r="A23" s="19" t="s">
        <v>11</v>
      </c>
      <c r="B23" s="21" t="s">
        <v>15</v>
      </c>
      <c r="C23" s="21" t="s">
        <v>18</v>
      </c>
      <c r="D23" s="21" t="s">
        <v>14</v>
      </c>
      <c r="E23" s="21" t="s">
        <v>19</v>
      </c>
      <c r="F23" s="21" t="s">
        <v>16</v>
      </c>
      <c r="G23" s="21" t="s">
        <v>12</v>
      </c>
      <c r="H23" s="20"/>
      <c r="I23" s="20"/>
      <c r="J23" s="20"/>
      <c r="K23" s="5"/>
      <c r="L23" s="5"/>
      <c r="M23" s="5"/>
      <c r="N23" s="5"/>
      <c r="O23" s="5"/>
      <c r="P23" s="5"/>
      <c r="Q23" s="5"/>
      <c r="R23" s="5"/>
      <c r="S23" s="5"/>
    </row>
    <row r="24" spans="1:19" ht="110.4" x14ac:dyDescent="0.3">
      <c r="A24" s="19" t="s">
        <v>17</v>
      </c>
      <c r="B24" s="20"/>
      <c r="C24" s="20"/>
      <c r="D24" s="20"/>
      <c r="E24" s="20"/>
      <c r="F24" s="20" t="s">
        <v>13</v>
      </c>
      <c r="G24" s="20"/>
      <c r="H24" s="20"/>
      <c r="I24" s="20"/>
      <c r="J24" s="20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3">
      <c r="A25" s="19"/>
      <c r="B25" s="20"/>
      <c r="C25" s="20"/>
      <c r="D25" s="20"/>
      <c r="E25" s="20"/>
      <c r="F25" s="20"/>
      <c r="G25" s="20"/>
      <c r="H25" s="20"/>
      <c r="I25" s="20"/>
      <c r="J25" s="20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3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3">
      <c r="A28" s="18"/>
      <c r="R28">
        <v>4500</v>
      </c>
    </row>
  </sheetData>
  <mergeCells count="2">
    <mergeCell ref="Q1:S1"/>
    <mergeCell ref="A14:B14"/>
  </mergeCells>
  <pageMargins left="0.31496062992125984" right="0.31496062992125984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разряд педработники</vt:lpstr>
      <vt:lpstr>разряд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Avdeeva</dc:creator>
  <cp:lastModifiedBy>admin</cp:lastModifiedBy>
  <cp:lastPrinted>2023-02-01T23:46:18Z</cp:lastPrinted>
  <dcterms:created xsi:type="dcterms:W3CDTF">2021-11-09T03:19:03Z</dcterms:created>
  <dcterms:modified xsi:type="dcterms:W3CDTF">2023-11-28T12:18:48Z</dcterms:modified>
</cp:coreProperties>
</file>