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8800" windowHeight="11700"/>
  </bookViews>
  <sheets>
    <sheet name="Приложение № 2" sheetId="10" r:id="rId1"/>
  </sheets>
  <definedNames>
    <definedName name="_xlnm.Print_Area" localSheetId="0">'Приложение № 2'!$A$1:$N$142</definedName>
  </definedNames>
  <calcPr calcId="145621"/>
</workbook>
</file>

<file path=xl/calcChain.xml><?xml version="1.0" encoding="utf-8"?>
<calcChain xmlns="http://schemas.openxmlformats.org/spreadsheetml/2006/main">
  <c r="L22" i="10" l="1"/>
  <c r="L77" i="10"/>
  <c r="M22" i="10" l="1"/>
  <c r="M122" i="10"/>
  <c r="M121" i="10"/>
  <c r="I139" i="10" l="1"/>
  <c r="I138" i="10"/>
  <c r="I137" i="10"/>
  <c r="I136" i="10"/>
  <c r="N135" i="10"/>
  <c r="M135" i="10"/>
  <c r="L135" i="10"/>
  <c r="K135" i="10"/>
  <c r="J135" i="10"/>
  <c r="I135" i="10"/>
  <c r="J65" i="10" l="1"/>
  <c r="K65" i="10"/>
  <c r="M65" i="10"/>
  <c r="M23" i="10"/>
  <c r="I23" i="10" l="1"/>
  <c r="L23" i="10"/>
  <c r="I65" i="10"/>
  <c r="L65" i="10"/>
  <c r="I79" i="10"/>
  <c r="L79" i="10"/>
  <c r="M68" i="10" l="1"/>
  <c r="L121" i="10" l="1"/>
  <c r="K121" i="10"/>
  <c r="I134" i="10" l="1"/>
  <c r="I133" i="10"/>
  <c r="I132" i="10"/>
  <c r="I131" i="10"/>
  <c r="N130" i="10"/>
  <c r="M130" i="10"/>
  <c r="L130" i="10"/>
  <c r="I130" i="10" s="1"/>
  <c r="K130" i="10"/>
  <c r="J130" i="10"/>
  <c r="J115" i="10" l="1"/>
  <c r="K115" i="10"/>
  <c r="L115" i="10"/>
  <c r="M115" i="10"/>
  <c r="N115" i="10"/>
  <c r="K125" i="10"/>
  <c r="L125" i="10"/>
  <c r="M125" i="10"/>
  <c r="N125" i="10"/>
  <c r="J125" i="10" l="1"/>
  <c r="K103" i="10" l="1"/>
  <c r="M103" i="10"/>
  <c r="N103" i="10"/>
  <c r="J103" i="10"/>
  <c r="N93" i="10"/>
  <c r="L93" i="10"/>
  <c r="M93" i="10"/>
  <c r="K93" i="10"/>
  <c r="N68" i="10"/>
  <c r="L68" i="10"/>
  <c r="K68" i="10"/>
  <c r="J68" i="10"/>
  <c r="K49" i="10"/>
  <c r="M49" i="10"/>
  <c r="N49" i="10"/>
  <c r="J49" i="10"/>
  <c r="K38" i="10"/>
  <c r="L38" i="10"/>
  <c r="M38" i="10"/>
  <c r="N38" i="10"/>
  <c r="J38" i="10"/>
  <c r="I102" i="10"/>
  <c r="K90" i="10"/>
  <c r="K91" i="10"/>
  <c r="L90" i="10"/>
  <c r="L91" i="10"/>
  <c r="L92" i="10"/>
  <c r="J124" i="10"/>
  <c r="K124" i="10"/>
  <c r="L124" i="10"/>
  <c r="M124" i="10"/>
  <c r="N124" i="10"/>
  <c r="I129" i="10"/>
  <c r="I118" i="10"/>
  <c r="J114" i="10"/>
  <c r="K114" i="10"/>
  <c r="L114" i="10"/>
  <c r="M114" i="10"/>
  <c r="N114" i="10"/>
  <c r="I109" i="10"/>
  <c r="J92" i="10"/>
  <c r="K92" i="10"/>
  <c r="M92" i="10"/>
  <c r="N92" i="10"/>
  <c r="I81" i="10"/>
  <c r="I67" i="10"/>
  <c r="J67" i="10"/>
  <c r="K67" i="10"/>
  <c r="L67" i="10"/>
  <c r="M67" i="10"/>
  <c r="N67" i="10"/>
  <c r="I55" i="10"/>
  <c r="I48" i="10"/>
  <c r="J37" i="10"/>
  <c r="K37" i="10"/>
  <c r="L37" i="10"/>
  <c r="M37" i="10"/>
  <c r="N37" i="10"/>
  <c r="K25" i="10" l="1"/>
  <c r="N25" i="10"/>
  <c r="L25" i="10"/>
  <c r="M25" i="10"/>
  <c r="I92" i="10"/>
  <c r="I124" i="10"/>
  <c r="I114" i="10"/>
  <c r="I37" i="10"/>
  <c r="N123" i="10"/>
  <c r="M123" i="10"/>
  <c r="L123" i="10"/>
  <c r="K123" i="10"/>
  <c r="J123" i="10"/>
  <c r="N122" i="10"/>
  <c r="L122" i="10"/>
  <c r="K122" i="10"/>
  <c r="J122" i="10"/>
  <c r="N121" i="10"/>
  <c r="N120" i="10" s="1"/>
  <c r="L120" i="10"/>
  <c r="J121" i="10"/>
  <c r="I127" i="10"/>
  <c r="I128" i="10"/>
  <c r="I126" i="10"/>
  <c r="L103" i="10"/>
  <c r="M120" i="10" l="1"/>
  <c r="K120" i="10"/>
  <c r="J120" i="10"/>
  <c r="I25" i="10"/>
  <c r="I125" i="10"/>
  <c r="I123" i="10"/>
  <c r="I122" i="10"/>
  <c r="I121" i="10"/>
  <c r="J63" i="10"/>
  <c r="K63" i="10"/>
  <c r="L63" i="10"/>
  <c r="L21" i="10" s="1"/>
  <c r="M63" i="10"/>
  <c r="N63" i="10"/>
  <c r="I120" i="10" l="1"/>
  <c r="I76" i="10"/>
  <c r="I63" i="10" s="1"/>
  <c r="N34" i="10"/>
  <c r="N21" i="10" s="1"/>
  <c r="M34" i="10"/>
  <c r="M21" i="10" s="1"/>
  <c r="K34" i="10"/>
  <c r="K21" i="10" s="1"/>
  <c r="J34" i="10"/>
  <c r="I52" i="10"/>
  <c r="L51" i="10"/>
  <c r="L33" i="10" l="1"/>
  <c r="L49" i="10"/>
  <c r="I21" i="10"/>
  <c r="L89" i="10"/>
  <c r="L88" i="10"/>
  <c r="L32" i="10" l="1"/>
  <c r="L30" i="10"/>
  <c r="J36" i="10"/>
  <c r="J25" i="10" s="1"/>
  <c r="K36" i="10"/>
  <c r="L36" i="10"/>
  <c r="M36" i="10"/>
  <c r="N36" i="10"/>
  <c r="J35" i="10"/>
  <c r="K35" i="10"/>
  <c r="L35" i="10"/>
  <c r="M35" i="10"/>
  <c r="N35" i="10"/>
  <c r="J33" i="10"/>
  <c r="K33" i="10"/>
  <c r="M33" i="10"/>
  <c r="N33" i="10"/>
  <c r="I45" i="10"/>
  <c r="N32" i="10"/>
  <c r="M32" i="10"/>
  <c r="K32" i="10"/>
  <c r="J32" i="10"/>
  <c r="I50" i="10" l="1"/>
  <c r="I51" i="10"/>
  <c r="I33" i="10" s="1"/>
  <c r="I53" i="10"/>
  <c r="I54" i="10"/>
  <c r="I39" i="10"/>
  <c r="I49" i="10" l="1"/>
  <c r="I106" i="10" l="1"/>
  <c r="L31" i="10" l="1"/>
  <c r="M31" i="10"/>
  <c r="N31" i="10"/>
  <c r="K113" i="10"/>
  <c r="L113" i="10"/>
  <c r="M113" i="10"/>
  <c r="N113" i="10"/>
  <c r="K112" i="10"/>
  <c r="K111" i="10" s="1"/>
  <c r="L112" i="10"/>
  <c r="L111" i="10" s="1"/>
  <c r="M112" i="10"/>
  <c r="M111" i="10" s="1"/>
  <c r="N112" i="10"/>
  <c r="N111" i="10" s="1"/>
  <c r="J112" i="10"/>
  <c r="J113" i="10"/>
  <c r="I117" i="10"/>
  <c r="I116" i="10"/>
  <c r="J111" i="10" l="1"/>
  <c r="I111" i="10"/>
  <c r="I113" i="10"/>
  <c r="I115" i="10"/>
  <c r="I112" i="10"/>
  <c r="I104" i="10"/>
  <c r="I108" i="10"/>
  <c r="I107" i="10"/>
  <c r="I105" i="10"/>
  <c r="I99" i="10"/>
  <c r="I89" i="10" s="1"/>
  <c r="J93" i="10"/>
  <c r="N88" i="10"/>
  <c r="N89" i="10"/>
  <c r="N90" i="10"/>
  <c r="N91" i="10"/>
  <c r="N87" i="10"/>
  <c r="M88" i="10"/>
  <c r="M89" i="10"/>
  <c r="M90" i="10"/>
  <c r="M91" i="10"/>
  <c r="M87" i="10"/>
  <c r="M86" i="10"/>
  <c r="L87" i="10"/>
  <c r="K88" i="10"/>
  <c r="K89" i="10"/>
  <c r="K87" i="10"/>
  <c r="J89" i="10"/>
  <c r="J88" i="10"/>
  <c r="J87" i="10"/>
  <c r="J90" i="10"/>
  <c r="J91" i="10"/>
  <c r="J86" i="10"/>
  <c r="K86" i="10"/>
  <c r="L86" i="10"/>
  <c r="N86" i="10"/>
  <c r="I46" i="10"/>
  <c r="I47" i="10"/>
  <c r="I36" i="10" s="1"/>
  <c r="I43" i="10"/>
  <c r="I32" i="10" s="1"/>
  <c r="I35" i="10" l="1"/>
  <c r="I34" i="10"/>
  <c r="I103" i="10"/>
  <c r="K31" i="10" l="1"/>
  <c r="I96" i="10" l="1"/>
  <c r="I86" i="10" s="1"/>
  <c r="L58" i="10" l="1"/>
  <c r="I72" i="10" l="1"/>
  <c r="I73" i="10"/>
  <c r="I74" i="10"/>
  <c r="I77" i="10"/>
  <c r="I80" i="10"/>
  <c r="I71" i="10"/>
  <c r="K28" i="10" l="1"/>
  <c r="K15" i="10" l="1"/>
  <c r="I66" i="10" l="1"/>
  <c r="I60" i="10"/>
  <c r="I59" i="10"/>
  <c r="I70" i="10"/>
  <c r="I58" i="10" s="1"/>
  <c r="I69" i="10"/>
  <c r="I57" i="10" s="1"/>
  <c r="N66" i="10"/>
  <c r="N24" i="10" s="1"/>
  <c r="M66" i="10"/>
  <c r="L66" i="10"/>
  <c r="L24" i="10" s="1"/>
  <c r="K66" i="10"/>
  <c r="J66" i="10"/>
  <c r="N64" i="10"/>
  <c r="M64" i="10"/>
  <c r="L64" i="10"/>
  <c r="K64" i="10"/>
  <c r="K22" i="10" s="1"/>
  <c r="J64" i="10"/>
  <c r="I64" i="10"/>
  <c r="N62" i="10"/>
  <c r="N20" i="10" s="1"/>
  <c r="M62" i="10"/>
  <c r="M20" i="10" s="1"/>
  <c r="L62" i="10"/>
  <c r="L20" i="10" s="1"/>
  <c r="K62" i="10"/>
  <c r="K20" i="10" s="1"/>
  <c r="J62" i="10"/>
  <c r="I62" i="10"/>
  <c r="N61" i="10"/>
  <c r="N19" i="10" s="1"/>
  <c r="M61" i="10"/>
  <c r="M19" i="10" s="1"/>
  <c r="L61" i="10"/>
  <c r="L19" i="10" s="1"/>
  <c r="K61" i="10"/>
  <c r="K19" i="10" s="1"/>
  <c r="J61" i="10"/>
  <c r="I61" i="10"/>
  <c r="N60" i="10"/>
  <c r="M60" i="10"/>
  <c r="L60" i="10"/>
  <c r="K60" i="10"/>
  <c r="K18" i="10" s="1"/>
  <c r="J60" i="10"/>
  <c r="N59" i="10"/>
  <c r="M59" i="10"/>
  <c r="K59" i="10"/>
  <c r="J59" i="10"/>
  <c r="N58" i="10"/>
  <c r="M58" i="10"/>
  <c r="K58" i="10"/>
  <c r="J58" i="10"/>
  <c r="N57" i="10"/>
  <c r="M57" i="10"/>
  <c r="L57" i="10"/>
  <c r="K57" i="10"/>
  <c r="J57" i="10"/>
  <c r="I98" i="10"/>
  <c r="I88" i="10" s="1"/>
  <c r="I100" i="10"/>
  <c r="I90" i="10" s="1"/>
  <c r="I94" i="10"/>
  <c r="I84" i="10" s="1"/>
  <c r="I95" i="10"/>
  <c r="I85" i="10" s="1"/>
  <c r="N84" i="10"/>
  <c r="N85" i="10"/>
  <c r="M84" i="10"/>
  <c r="M85" i="10"/>
  <c r="L84" i="10"/>
  <c r="L85" i="10"/>
  <c r="K84" i="10"/>
  <c r="K85" i="10"/>
  <c r="J84" i="10"/>
  <c r="J85" i="10"/>
  <c r="I28" i="10"/>
  <c r="I101" i="10"/>
  <c r="I91" i="10" s="1"/>
  <c r="I97" i="10"/>
  <c r="I87" i="10" s="1"/>
  <c r="I38" i="10"/>
  <c r="J31" i="10"/>
  <c r="J20" i="10"/>
  <c r="J22" i="10"/>
  <c r="J24" i="10"/>
  <c r="I42" i="10"/>
  <c r="I31" i="10" s="1"/>
  <c r="J28" i="10"/>
  <c r="L28" i="10"/>
  <c r="M28" i="10"/>
  <c r="N28" i="10"/>
  <c r="J29" i="10"/>
  <c r="J17" i="10" s="1"/>
  <c r="K29" i="10"/>
  <c r="L29" i="10"/>
  <c r="L16" i="10" s="1"/>
  <c r="M29" i="10"/>
  <c r="N29" i="10"/>
  <c r="J30" i="10"/>
  <c r="J18" i="10" s="1"/>
  <c r="K30" i="10"/>
  <c r="M30" i="10"/>
  <c r="N30" i="10"/>
  <c r="I40" i="10"/>
  <c r="I29" i="10" s="1"/>
  <c r="I41" i="10"/>
  <c r="I30" i="10" s="1"/>
  <c r="N27" i="10" l="1"/>
  <c r="M56" i="10"/>
  <c r="L83" i="10"/>
  <c r="J83" i="10"/>
  <c r="N83" i="10"/>
  <c r="M15" i="10"/>
  <c r="M27" i="10"/>
  <c r="K27" i="10"/>
  <c r="J56" i="10"/>
  <c r="N56" i="10"/>
  <c r="L27" i="10"/>
  <c r="J16" i="10"/>
  <c r="J27" i="10"/>
  <c r="J15" i="10" s="1"/>
  <c r="K83" i="10"/>
  <c r="M83" i="10"/>
  <c r="K56" i="10"/>
  <c r="L56" i="10"/>
  <c r="L15" i="10"/>
  <c r="I68" i="10"/>
  <c r="K17" i="10"/>
  <c r="M24" i="10"/>
  <c r="N22" i="10"/>
  <c r="K24" i="10"/>
  <c r="J19" i="10"/>
  <c r="M16" i="10"/>
  <c r="L18" i="10"/>
  <c r="I93" i="10"/>
  <c r="M18" i="10"/>
  <c r="N17" i="10"/>
  <c r="K16" i="10"/>
  <c r="L17" i="10"/>
  <c r="N15" i="10"/>
  <c r="M17" i="10"/>
  <c r="N18" i="10"/>
  <c r="N16" i="10"/>
  <c r="M14" i="10" l="1"/>
  <c r="N14" i="10"/>
  <c r="K14" i="10"/>
  <c r="L14" i="10"/>
  <c r="I20" i="10"/>
  <c r="I19" i="10"/>
  <c r="I83" i="10"/>
  <c r="I22" i="10"/>
  <c r="I24" i="10"/>
  <c r="I18" i="10"/>
  <c r="I17" i="10"/>
  <c r="I15" i="10"/>
  <c r="I56" i="10"/>
  <c r="I16" i="10"/>
  <c r="I27" i="10"/>
  <c r="I14" i="10" l="1"/>
</calcChain>
</file>

<file path=xl/sharedStrings.xml><?xml version="1.0" encoding="utf-8"?>
<sst xmlns="http://schemas.openxmlformats.org/spreadsheetml/2006/main" count="199" uniqueCount="80">
  <si>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</si>
  <si>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</si>
  <si>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</si>
  <si>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</si>
  <si>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</si>
  <si>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</si>
  <si>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</si>
  <si>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</si>
  <si>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</si>
  <si>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</si>
  <si>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</si>
  <si>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</si>
  <si>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</si>
  <si>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</si>
  <si>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</si>
  <si>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</si>
  <si>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</si>
  <si>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</si>
  <si>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</si>
  <si>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</si>
  <si>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</si>
  <si>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</si>
  <si>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</si>
  <si>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</si>
  <si>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</si>
  <si>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</si>
  <si>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</si>
  <si>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</si>
  <si>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</si>
  <si>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</si>
  <si>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</si>
  <si>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</si>
  <si>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</si>
  <si>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</si>
  <si>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</si>
  <si>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</si>
  <si>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</si>
  <si>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</si>
  <si>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</si>
  <si>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</si>
  <si>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</si>
  <si>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</si>
  <si>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</si>
  <si>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</si>
  <si>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</si>
  <si>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</si>
  <si>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</si>
  <si>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</si>
  <si>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</si>
  <si>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</si>
  <si>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</si>
  <si>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</si>
  <si>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</si>
  <si>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2023 год, в том числе </t>
  </si>
  <si>
    <t>неиспользованный остаток прошлых лет</t>
  </si>
  <si>
    <t>2018 - 2023 гг.*</t>
  </si>
  <si>
    <t>2024 г.</t>
  </si>
  <si>
    <t>2023 год***</t>
  </si>
  <si>
    <t xml:space="preserve">*** В соответствии с соглашением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в текущем году приобретение жилья (в части приобретения жилых помещений, строительство которых планируется) осуществляется по мероприятию 5.1.4 путем авансирования контрактов, финансирование и окончательная оплата в очередном финансовом году и/или в плановом периоде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</si>
  <si>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* Приобретение жилых квартир на первичном рынке недвижимости, создаваемых в будущем запланировано на 2023 год, в 2018-2019 годах предусмотрено авансирование</t>
  </si>
  <si>
    <t>Мероприятие 7.1.2 "Капитальные вложения в муниципальную собственность"</t>
  </si>
  <si>
    <t>2023 г.</t>
  </si>
  <si>
    <t>Подпрограмма 7 "Расселение и ликвидация аварийного жилищного фонда на территории города Благовещенска"</t>
  </si>
  <si>
    <t>Основное мероприятие 7.1. "Обеспечение мероприятий по расселению и ликвидации аварийного жилищного фонда"</t>
  </si>
  <si>
    <t>2026 год</t>
  </si>
  <si>
    <t xml:space="preserve">2026 год </t>
  </si>
  <si>
    <t>2020 - 2026 гг.</t>
  </si>
  <si>
    <t>2021-2026 гг.</t>
  </si>
  <si>
    <t>Мероприятие 7.1.3 "Обеспечение переселения граждан из аварийного жилищного фонда, проживающих на территории, планируемой к комплексной застройке"</t>
  </si>
  <si>
    <t>IV кв. 2023 г.</t>
  </si>
  <si>
    <t>61,3 кв.м.</t>
  </si>
  <si>
    <t>88,0 кв.м.</t>
  </si>
  <si>
    <t>122,652 тыс. руб.  за 1 кв.м.</t>
  </si>
  <si>
    <t>131,667 тыс. руб. за 1 кв.м.</t>
  </si>
  <si>
    <r>
      <t xml:space="preserve">2019 г. - </t>
    </r>
    <r>
      <rPr>
        <sz val="14"/>
        <color rgb="FFFF0000"/>
        <rFont val="Times New Roman"/>
        <family val="1"/>
        <charset val="204"/>
      </rPr>
      <t xml:space="preserve">2024 </t>
    </r>
    <r>
      <rPr>
        <sz val="14"/>
        <rFont val="Times New Roman"/>
        <family val="1"/>
        <charset val="204"/>
      </rPr>
      <t>г.</t>
    </r>
  </si>
  <si>
    <t>Мероприятие 7.1.4 "Переселение граждан, проживающих в ликвидируемом аварийном жилищном фонде, расположенном на территории, планируемой к комплексной застройке"</t>
  </si>
  <si>
    <t>96,1 кв.м.</t>
  </si>
  <si>
    <t>136 216,0 тыс. руб.  за 1 кв.м.</t>
  </si>
  <si>
    <t>II кв. 2024 г.</t>
  </si>
  <si>
    <t>Приложение № 3 к постановлению 
администрации города Благовещенска
 от 29.03.2024 № 1329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</si>
</sst>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11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0" fontId="0" fillId="0" borderId="0" xfId="0" applyAlignment="1">
      <alignment wrapText="1"/>
    </xf>
    <xf numFmtId="0" fontId="0" fillId="0" borderId="0" xfId="0" applyFill="1" applyBorder="1"/>
    <xf numFmtId="0" fontId="4" fillId="2" borderId="4" xfId="0" applyFont="1" applyFill="1" applyBorder="1" applyAlignment="1">
      <alignment horizontal="left" vertical="center" wrapText="1"/>
    </xf>
    <xf numFmtId="166" fontId="4" fillId="2" borderId="4" xfId="2" applyNumberFormat="1" applyFont="1" applyFill="1" applyBorder="1" applyAlignment="1">
      <alignment horizontal="right" vertical="center" wrapText="1"/>
    </xf>
    <xf numFmtId="165" fontId="4" fillId="2" borderId="4" xfId="2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166" fontId="2" fillId="2" borderId="5" xfId="2" applyNumberFormat="1" applyFont="1" applyFill="1" applyBorder="1" applyAlignment="1">
      <alignment horizontal="right" vertical="center" wrapText="1"/>
    </xf>
    <xf numFmtId="165" fontId="2" fillId="2" borderId="5" xfId="2" applyNumberFormat="1" applyFont="1" applyFill="1" applyBorder="1" applyAlignment="1">
      <alignment horizontal="right" vertical="center" wrapText="1"/>
    </xf>
    <xf numFmtId="167" fontId="2" fillId="2" borderId="5" xfId="2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166" fontId="2" fillId="2" borderId="4" xfId="2" applyNumberFormat="1" applyFont="1" applyFill="1" applyBorder="1" applyAlignment="1">
      <alignment horizontal="right" vertical="center" wrapText="1"/>
    </xf>
    <xf numFmtId="165" fontId="2" fillId="2" borderId="4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165" fontId="2" fillId="2" borderId="9" xfId="2" applyNumberFormat="1" applyFont="1" applyFill="1" applyBorder="1" applyAlignment="1">
      <alignment horizontal="right" vertical="center" wrapText="1"/>
    </xf>
    <xf numFmtId="166" fontId="2" fillId="2" borderId="9" xfId="2" applyNumberFormat="1" applyFont="1" applyFill="1" applyBorder="1" applyAlignment="1">
      <alignment horizontal="right" vertical="center" wrapText="1"/>
    </xf>
    <xf numFmtId="166" fontId="2" fillId="2" borderId="5" xfId="2" applyNumberFormat="1" applyFont="1" applyFill="1" applyBorder="1" applyAlignment="1">
      <alignment horizontal="right" wrapText="1"/>
    </xf>
    <xf numFmtId="168" fontId="2" fillId="2" borderId="5" xfId="2" applyNumberFormat="1" applyFont="1" applyFill="1" applyBorder="1" applyAlignment="1">
      <alignment horizontal="right" vertical="center" wrapText="1"/>
    </xf>
    <xf numFmtId="167" fontId="2" fillId="2" borderId="9" xfId="2" applyNumberFormat="1" applyFont="1" applyFill="1" applyBorder="1" applyAlignment="1">
      <alignment horizontal="right" vertical="center" wrapText="1"/>
    </xf>
    <xf numFmtId="166" fontId="2" fillId="2" borderId="1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168" fontId="2" fillId="2" borderId="9" xfId="2" applyNumberFormat="1" applyFont="1" applyFill="1" applyBorder="1" applyAlignment="1">
      <alignment horizontal="right" vertical="center" wrapText="1"/>
    </xf>
    <xf numFmtId="168" fontId="4" fillId="2" borderId="4" xfId="2" applyNumberFormat="1" applyFont="1" applyFill="1" applyBorder="1" applyAlignment="1">
      <alignment horizontal="right" vertical="center" wrapText="1"/>
    </xf>
    <xf numFmtId="168" fontId="2" fillId="2" borderId="4" xfId="2" applyNumberFormat="1" applyFont="1" applyFill="1" applyBorder="1" applyAlignment="1">
      <alignment horizontal="right" vertical="center" wrapText="1"/>
    </xf>
    <xf numFmtId="165" fontId="2" fillId="2" borderId="2" xfId="2" applyNumberFormat="1" applyFont="1" applyFill="1" applyBorder="1" applyAlignment="1">
      <alignment horizontal="right" wrapText="1"/>
    </xf>
    <xf numFmtId="165" fontId="2" fillId="2" borderId="13" xfId="2" applyNumberFormat="1" applyFont="1" applyFill="1" applyBorder="1" applyAlignment="1">
      <alignment horizontal="right" wrapText="1"/>
    </xf>
    <xf numFmtId="0" fontId="0" fillId="2" borderId="0" xfId="0" applyFill="1" applyBorder="1"/>
    <xf numFmtId="165" fontId="2" fillId="0" borderId="9" xfId="2" applyNumberFormat="1" applyFont="1" applyFill="1" applyBorder="1" applyAlignment="1">
      <alignment horizontal="right" vertical="center" wrapText="1"/>
    </xf>
    <xf numFmtId="166" fontId="2" fillId="0" borderId="9" xfId="2" applyNumberFormat="1" applyFont="1" applyFill="1" applyBorder="1" applyAlignment="1">
      <alignment horizontal="right" vertical="center" wrapText="1"/>
    </xf>
    <xf numFmtId="168" fontId="2" fillId="0" borderId="9" xfId="2" applyNumberFormat="1" applyFont="1" applyFill="1" applyBorder="1" applyAlignment="1">
      <alignment horizontal="right" vertical="center" wrapText="1"/>
    </xf>
    <xf numFmtId="167" fontId="2" fillId="0" borderId="9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166" fontId="2" fillId="2" borderId="3" xfId="2" applyNumberFormat="1" applyFont="1" applyFill="1" applyBorder="1" applyAlignment="1">
      <alignment horizontal="right" vertical="center" wrapText="1"/>
    </xf>
    <xf numFmtId="165" fontId="2" fillId="2" borderId="14" xfId="2" applyNumberFormat="1" applyFont="1" applyFill="1" applyBorder="1" applyAlignment="1">
      <alignment horizontal="right" wrapText="1"/>
    </xf>
    <xf numFmtId="166" fontId="10" fillId="2" borderId="5" xfId="2" applyNumberFormat="1" applyFont="1" applyFill="1" applyBorder="1" applyAlignment="1">
      <alignment horizontal="right" vertical="center" wrapText="1"/>
    </xf>
    <xf numFmtId="167" fontId="10" fillId="2" borderId="5" xfId="2" applyNumberFormat="1" applyFont="1" applyFill="1" applyBorder="1" applyAlignment="1">
      <alignment horizontal="right" vertical="center" wrapText="1"/>
    </xf>
    <xf numFmtId="167" fontId="10" fillId="2" borderId="9" xfId="2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165" fontId="2" fillId="2" borderId="3" xfId="2" applyNumberFormat="1" applyFont="1" applyFill="1" applyBorder="1" applyAlignment="1">
      <alignment horizontal="right" wrapText="1"/>
    </xf>
    <xf numFmtId="165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167" fontId="2" fillId="2" borderId="14" xfId="2" applyNumberFormat="1" applyFont="1" applyFill="1" applyBorder="1" applyAlignment="1">
      <alignment horizontal="right" wrapText="1"/>
    </xf>
    <xf numFmtId="166" fontId="2" fillId="2" borderId="9" xfId="2" applyNumberFormat="1" applyFont="1" applyFill="1" applyBorder="1" applyAlignment="1">
      <alignment horizontal="right" wrapText="1"/>
    </xf>
    <xf numFmtId="167" fontId="2" fillId="2" borderId="9" xfId="2" applyNumberFormat="1" applyFont="1" applyFill="1" applyBorder="1" applyAlignment="1">
      <alignment horizontal="right" wrapText="1"/>
    </xf>
    <xf numFmtId="168" fontId="2" fillId="2" borderId="3" xfId="2" applyNumberFormat="1" applyFont="1" applyFill="1" applyBorder="1" applyAlignment="1">
      <alignment horizontal="right" wrapText="1"/>
    </xf>
    <xf numFmtId="0" fontId="2" fillId="2" borderId="9" xfId="0" applyFont="1" applyFill="1" applyBorder="1" applyAlignment="1">
      <alignment horizontal="center" vertical="center" wrapText="1"/>
    </xf>
    <xf numFmtId="165" fontId="10" fillId="2" borderId="3" xfId="2" applyNumberFormat="1" applyFont="1" applyFill="1" applyBorder="1" applyAlignment="1">
      <alignment horizontal="right" wrapText="1"/>
    </xf>
    <xf numFmtId="0" fontId="10" fillId="2" borderId="9" xfId="0" applyFont="1" applyFill="1" applyBorder="1" applyAlignment="1">
      <alignment horizontal="center" vertical="center" wrapText="1"/>
    </xf>
    <xf numFmtId="165" fontId="10" fillId="2" borderId="9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165" fontId="2" fillId="2" borderId="3" xfId="2" applyNumberFormat="1" applyFont="1" applyFill="1" applyBorder="1" applyAlignment="1">
      <alignment horizontal="right" wrapText="1"/>
    </xf>
    <xf numFmtId="168" fontId="2" fillId="2" borderId="1" xfId="2" applyNumberFormat="1" applyFont="1" applyFill="1" applyBorder="1" applyAlignment="1">
      <alignment horizontal="right" wrapText="1"/>
    </xf>
    <xf numFmtId="168" fontId="2" fillId="2" borderId="3" xfId="2" applyNumberFormat="1" applyFont="1" applyFill="1" applyBorder="1" applyAlignment="1">
      <alignment horizontal="right" wrapText="1"/>
    </xf>
    <xf numFmtId="165" fontId="10" fillId="2" borderId="1" xfId="2" applyNumberFormat="1" applyFont="1" applyFill="1" applyBorder="1" applyAlignment="1">
      <alignment horizontal="right" wrapText="1"/>
    </xf>
    <xf numFmtId="165" fontId="10" fillId="2" borderId="3" xfId="2" applyNumberFormat="1" applyFont="1" applyFill="1" applyBorder="1" applyAlignment="1">
      <alignment horizontal="right" wrapText="1"/>
    </xf>
    <xf numFmtId="168" fontId="2" fillId="2" borderId="2" xfId="2" applyNumberFormat="1" applyFont="1" applyFill="1" applyBorder="1" applyAlignment="1">
      <alignment horizontal="right" wrapText="1"/>
    </xf>
    <xf numFmtId="167" fontId="2" fillId="2" borderId="12" xfId="2" applyNumberFormat="1" applyFont="1" applyFill="1" applyBorder="1" applyAlignment="1">
      <alignment horizontal="right" wrapText="1"/>
    </xf>
    <xf numFmtId="167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wrapText="1"/>
    </xf>
    <xf numFmtId="165" fontId="2" fillId="2" borderId="11" xfId="2" applyNumberFormat="1" applyFont="1" applyFill="1" applyBorder="1" applyAlignment="1">
      <alignment horizontal="right" wrapText="1"/>
    </xf>
    <xf numFmtId="165" fontId="2" fillId="2" borderId="12" xfId="2" applyNumberFormat="1" applyFont="1" applyFill="1" applyBorder="1" applyAlignment="1">
      <alignment horizontal="right" wrapText="1"/>
    </xf>
    <xf numFmtId="165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71"/>
  <sheetViews>
    <sheetView tabSelected="1" topLeftCell="G1" zoomScale="145" zoomScaleNormal="145" zoomScaleSheetLayoutView="53" workbookViewId="0">
      <selection activeCell="K2" sqref="K2:N4"/>
    </sheetView>
  </sheetViews>
  <sheetFormatPr defaultRowHeight="12.75" x14ac:dyDescent="0.2"/>
  <cols>
    <col min="2" max="2" width="32" customWidth="1"/>
    <col min="3" max="3" width="33.710937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customWidth="1"/>
    <col min="9" max="9" width="18.7109375" customWidth="1"/>
    <col min="10" max="10" width="14.42578125" customWidth="1"/>
    <col min="11" max="11" width="18.28515625" customWidth="1"/>
    <col min="12" max="12" width="19.5703125" customWidth="1"/>
    <col min="13" max="13" width="14.5703125" customWidth="1"/>
    <col min="14" max="14" width="20.42578125" customWidth="1"/>
    <col min="32" max="32" width="23.85546875" customWidth="1"/>
  </cols>
  <sheetData>
    <row r="2" spans="2:21" x14ac:dyDescent="0.2">
      <c r="K2" s="79" t="s">
        <v>79</v>
      </c>
      <c r="L2" s="79"/>
      <c r="M2" s="79"/>
      <c r="N2" s="79"/>
    </row>
    <row r="3" spans="2:21" x14ac:dyDescent="0.2">
      <c r="K3" s="79"/>
      <c r="L3" s="79"/>
      <c r="M3" s="79"/>
      <c r="N3" s="79"/>
    </row>
    <row r="4" spans="2:21" ht="38.25" customHeight="1" x14ac:dyDescent="0.3">
      <c r="B4" s="2"/>
      <c r="K4" s="79"/>
      <c r="L4" s="79"/>
      <c r="M4" s="79"/>
      <c r="N4" s="79"/>
    </row>
    <row r="5" spans="2:21" ht="35.25" customHeight="1" x14ac:dyDescent="0.3">
      <c r="B5" s="2"/>
      <c r="K5" s="79" t="s">
        <v>36</v>
      </c>
      <c r="L5" s="79"/>
      <c r="M5" s="79"/>
      <c r="N5" s="79"/>
    </row>
    <row r="6" spans="2:21" ht="36.75" customHeight="1" x14ac:dyDescent="0.2">
      <c r="B6" s="91" t="s">
        <v>12</v>
      </c>
      <c r="C6" s="91"/>
      <c r="D6" s="91"/>
      <c r="E6" s="91"/>
      <c r="F6" s="91"/>
      <c r="G6" s="91"/>
      <c r="H6" s="91"/>
      <c r="I6" s="91"/>
      <c r="J6" s="91"/>
      <c r="K6" s="91"/>
      <c r="L6" s="91"/>
    </row>
    <row r="7" spans="2:21" ht="30.75" customHeight="1" x14ac:dyDescent="0.2"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</row>
    <row r="8" spans="2:21" ht="23.25" customHeight="1" x14ac:dyDescent="0.2"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</row>
    <row r="9" spans="2:21" ht="19.5" thickBot="1" x14ac:dyDescent="0.35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25">
      <c r="B10" s="80" t="s">
        <v>37</v>
      </c>
      <c r="C10" s="80" t="s">
        <v>20</v>
      </c>
      <c r="D10" s="80" t="s">
        <v>21</v>
      </c>
      <c r="E10" s="80" t="s">
        <v>22</v>
      </c>
      <c r="F10" s="83" t="s">
        <v>23</v>
      </c>
      <c r="G10" s="83" t="s">
        <v>28</v>
      </c>
      <c r="H10" s="86" t="s">
        <v>15</v>
      </c>
      <c r="I10" s="87"/>
      <c r="J10" s="87"/>
      <c r="K10" s="87"/>
      <c r="L10" s="87"/>
      <c r="M10" s="87"/>
      <c r="N10" s="88"/>
    </row>
    <row r="11" spans="2:21" ht="66.75" customHeight="1" thickBot="1" x14ac:dyDescent="0.25">
      <c r="B11" s="81"/>
      <c r="C11" s="81"/>
      <c r="D11" s="81"/>
      <c r="E11" s="81"/>
      <c r="F11" s="84"/>
      <c r="G11" s="84"/>
      <c r="H11" s="89" t="s">
        <v>4</v>
      </c>
      <c r="I11" s="86" t="s">
        <v>5</v>
      </c>
      <c r="J11" s="88"/>
      <c r="K11" s="89" t="s">
        <v>6</v>
      </c>
      <c r="L11" s="89" t="s">
        <v>7</v>
      </c>
      <c r="M11" s="89" t="s">
        <v>8</v>
      </c>
      <c r="N11" s="89" t="s">
        <v>9</v>
      </c>
    </row>
    <row r="12" spans="2:21" ht="82.5" customHeight="1" thickBot="1" x14ac:dyDescent="0.25">
      <c r="B12" s="82"/>
      <c r="C12" s="82"/>
      <c r="D12" s="82"/>
      <c r="E12" s="82"/>
      <c r="F12" s="85"/>
      <c r="G12" s="85"/>
      <c r="H12" s="90"/>
      <c r="I12" s="11" t="s">
        <v>10</v>
      </c>
      <c r="J12" s="11" t="s">
        <v>11</v>
      </c>
      <c r="K12" s="90"/>
      <c r="L12" s="90"/>
      <c r="M12" s="90"/>
      <c r="N12" s="90"/>
      <c r="U12" s="17"/>
    </row>
    <row r="13" spans="2:21" ht="19.5" thickBot="1" x14ac:dyDescent="0.25">
      <c r="B13" s="13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25">
      <c r="B14" s="116" t="s">
        <v>32</v>
      </c>
      <c r="C14" s="116"/>
      <c r="D14" s="116"/>
      <c r="E14" s="116"/>
      <c r="F14" s="116"/>
      <c r="G14" s="116"/>
      <c r="H14" s="38" t="s">
        <v>27</v>
      </c>
      <c r="I14" s="20">
        <f>K14+L14+M14+N14</f>
        <v>1752915.3939999999</v>
      </c>
      <c r="J14" s="21">
        <v>0</v>
      </c>
      <c r="K14" s="20">
        <f>K15+K16+K17+K18+K19+K20+K22+K24+K25</f>
        <v>422328.30000000005</v>
      </c>
      <c r="L14" s="20">
        <f t="shared" ref="L14:N14" si="0">L15+L16+L17+L18+L19+L20+L22+L24+L25</f>
        <v>1288529.4709999999</v>
      </c>
      <c r="M14" s="20">
        <f>M15+M16+M17+M18+M19+M20+M22+M24+M25</f>
        <v>42057.623</v>
      </c>
      <c r="N14" s="40">
        <f t="shared" si="0"/>
        <v>0</v>
      </c>
    </row>
    <row r="15" spans="2:21" ht="30" customHeight="1" thickBot="1" x14ac:dyDescent="0.25">
      <c r="B15" s="117"/>
      <c r="C15" s="117"/>
      <c r="D15" s="117"/>
      <c r="E15" s="117"/>
      <c r="F15" s="117"/>
      <c r="G15" s="117"/>
      <c r="H15" s="57" t="s">
        <v>0</v>
      </c>
      <c r="I15" s="23">
        <f>K15+L15+M15+N15</f>
        <v>95590.399999999994</v>
      </c>
      <c r="J15" s="24">
        <f t="shared" ref="J15" si="1">J27</f>
        <v>0</v>
      </c>
      <c r="K15" s="25">
        <f>K28</f>
        <v>95590.399999999994</v>
      </c>
      <c r="L15" s="25">
        <f>L28</f>
        <v>0</v>
      </c>
      <c r="M15" s="25">
        <f>M28</f>
        <v>0</v>
      </c>
      <c r="N15" s="24">
        <f>N28+N58+N86</f>
        <v>0</v>
      </c>
    </row>
    <row r="16" spans="2:21" ht="30" customHeight="1" thickBot="1" x14ac:dyDescent="0.25">
      <c r="B16" s="117"/>
      <c r="C16" s="117"/>
      <c r="D16" s="117"/>
      <c r="E16" s="117"/>
      <c r="F16" s="117"/>
      <c r="G16" s="117"/>
      <c r="H16" s="57" t="s">
        <v>1</v>
      </c>
      <c r="I16" s="23">
        <f t="shared" ref="I16:I22" si="2">K16+L16+M16+N16</f>
        <v>43311.1</v>
      </c>
      <c r="J16" s="24">
        <f t="shared" ref="J16" si="3">J28</f>
        <v>0</v>
      </c>
      <c r="K16" s="25">
        <f>K29+K58</f>
        <v>36530.6</v>
      </c>
      <c r="L16" s="25">
        <f t="shared" ref="L16" si="4">L29+L58</f>
        <v>3316.5</v>
      </c>
      <c r="M16" s="25">
        <f>M29+M58</f>
        <v>3464</v>
      </c>
      <c r="N16" s="24">
        <f>N29+N59+N87</f>
        <v>0</v>
      </c>
    </row>
    <row r="17" spans="2:14" ht="30" customHeight="1" thickBot="1" x14ac:dyDescent="0.25">
      <c r="B17" s="117"/>
      <c r="C17" s="117"/>
      <c r="D17" s="117"/>
      <c r="E17" s="117"/>
      <c r="F17" s="117"/>
      <c r="G17" s="117"/>
      <c r="H17" s="57" t="s">
        <v>2</v>
      </c>
      <c r="I17" s="23">
        <f t="shared" si="2"/>
        <v>166086.40000000002</v>
      </c>
      <c r="J17" s="24">
        <f t="shared" ref="J17" si="5">J29</f>
        <v>0</v>
      </c>
      <c r="K17" s="25">
        <f t="shared" ref="K17:M18" si="6">K30+K59+K86</f>
        <v>142413.70000000001</v>
      </c>
      <c r="L17" s="25">
        <f t="shared" si="6"/>
        <v>21536.7</v>
      </c>
      <c r="M17" s="25">
        <f t="shared" si="6"/>
        <v>2136</v>
      </c>
      <c r="N17" s="24">
        <f>N30+N60+N88</f>
        <v>0</v>
      </c>
    </row>
    <row r="18" spans="2:14" ht="30" customHeight="1" thickBot="1" x14ac:dyDescent="0.25">
      <c r="B18" s="117"/>
      <c r="C18" s="117"/>
      <c r="D18" s="117"/>
      <c r="E18" s="117"/>
      <c r="F18" s="117"/>
      <c r="G18" s="117"/>
      <c r="H18" s="57" t="s">
        <v>3</v>
      </c>
      <c r="I18" s="23">
        <f t="shared" si="2"/>
        <v>331599</v>
      </c>
      <c r="J18" s="24">
        <f t="shared" ref="J18" si="7">J30</f>
        <v>0</v>
      </c>
      <c r="K18" s="25">
        <f t="shared" si="6"/>
        <v>0</v>
      </c>
      <c r="L18" s="25">
        <f t="shared" si="6"/>
        <v>328010.09999999998</v>
      </c>
      <c r="M18" s="25">
        <f t="shared" si="6"/>
        <v>3588.9</v>
      </c>
      <c r="N18" s="24">
        <f>N31+N61+N89</f>
        <v>0</v>
      </c>
    </row>
    <row r="19" spans="2:14" ht="30" customHeight="1" thickBot="1" x14ac:dyDescent="0.25">
      <c r="B19" s="117"/>
      <c r="C19" s="117"/>
      <c r="D19" s="117"/>
      <c r="E19" s="117"/>
      <c r="F19" s="117"/>
      <c r="G19" s="117"/>
      <c r="H19" s="57" t="s">
        <v>16</v>
      </c>
      <c r="I19" s="23">
        <f>K19+L19+M19+N19</f>
        <v>521714.4</v>
      </c>
      <c r="J19" s="24">
        <f>J31+J60+J87</f>
        <v>0</v>
      </c>
      <c r="K19" s="25">
        <f>K32+K61+K88</f>
        <v>109831.6</v>
      </c>
      <c r="L19" s="25">
        <f>L32+L61+L88</f>
        <v>411882.8</v>
      </c>
      <c r="M19" s="25">
        <f t="shared" ref="M19:N19" si="8">M32+M61+M88</f>
        <v>0</v>
      </c>
      <c r="N19" s="25">
        <f t="shared" si="8"/>
        <v>0</v>
      </c>
    </row>
    <row r="20" spans="2:14" ht="30" customHeight="1" thickBot="1" x14ac:dyDescent="0.25">
      <c r="B20" s="117"/>
      <c r="C20" s="117"/>
      <c r="D20" s="117"/>
      <c r="E20" s="117"/>
      <c r="F20" s="117"/>
      <c r="G20" s="117"/>
      <c r="H20" s="57" t="s">
        <v>53</v>
      </c>
      <c r="I20" s="23">
        <f>K20+L20+M20+N20</f>
        <v>319819.75599999999</v>
      </c>
      <c r="J20" s="24">
        <f t="shared" ref="J20" si="9">J32</f>
        <v>0</v>
      </c>
      <c r="K20" s="25">
        <f>K33+K62+K89+K121</f>
        <v>37962</v>
      </c>
      <c r="L20" s="25">
        <f t="shared" ref="L20:N20" si="10">L33+L62+L89+L121</f>
        <v>267243.69</v>
      </c>
      <c r="M20" s="25">
        <f t="shared" si="10"/>
        <v>14614.065999999999</v>
      </c>
      <c r="N20" s="25">
        <f t="shared" si="10"/>
        <v>0</v>
      </c>
    </row>
    <row r="21" spans="2:14" ht="46.5" customHeight="1" thickBot="1" x14ac:dyDescent="0.25">
      <c r="B21" s="117"/>
      <c r="C21" s="117"/>
      <c r="D21" s="117"/>
      <c r="E21" s="117"/>
      <c r="F21" s="117"/>
      <c r="G21" s="117"/>
      <c r="H21" s="57" t="s">
        <v>54</v>
      </c>
      <c r="I21" s="23">
        <f>K21+L21+M21+N21</f>
        <v>245500.9</v>
      </c>
      <c r="J21" s="24">
        <v>0</v>
      </c>
      <c r="K21" s="25">
        <f>K34+K63</f>
        <v>0</v>
      </c>
      <c r="L21" s="25">
        <f>L34+L63</f>
        <v>245123.5</v>
      </c>
      <c r="M21" s="25">
        <f t="shared" ref="M21:N21" si="11">M34+M63</f>
        <v>377.4</v>
      </c>
      <c r="N21" s="25">
        <f t="shared" si="11"/>
        <v>0</v>
      </c>
    </row>
    <row r="22" spans="2:14" ht="30" customHeight="1" thickBot="1" x14ac:dyDescent="0.25">
      <c r="B22" s="117"/>
      <c r="C22" s="117"/>
      <c r="D22" s="117"/>
      <c r="E22" s="117"/>
      <c r="F22" s="117"/>
      <c r="G22" s="117"/>
      <c r="H22" s="57" t="s">
        <v>18</v>
      </c>
      <c r="I22" s="52">
        <f t="shared" si="2"/>
        <v>116290.05800000002</v>
      </c>
      <c r="J22" s="24">
        <f t="shared" ref="J22" si="12">J33</f>
        <v>0</v>
      </c>
      <c r="K22" s="25">
        <f>K35+K64+K90+K112</f>
        <v>0</v>
      </c>
      <c r="L22" s="53">
        <f>L35+L64+L90+L112+L122</f>
        <v>98035.401000000013</v>
      </c>
      <c r="M22" s="53">
        <f>M35+M64+M90+M112+M122</f>
        <v>18254.656999999999</v>
      </c>
      <c r="N22" s="25">
        <f>N35+N64+N90+N112</f>
        <v>0</v>
      </c>
    </row>
    <row r="23" spans="2:14" ht="45" customHeight="1" thickBot="1" x14ac:dyDescent="0.25">
      <c r="B23" s="117"/>
      <c r="C23" s="117"/>
      <c r="D23" s="117"/>
      <c r="E23" s="117"/>
      <c r="F23" s="117"/>
      <c r="G23" s="117"/>
      <c r="H23" s="57" t="s">
        <v>54</v>
      </c>
      <c r="I23" s="23">
        <f>K23+L23+M23+N23</f>
        <v>4354.1710000000003</v>
      </c>
      <c r="J23" s="24">
        <v>0</v>
      </c>
      <c r="K23" s="25">
        <v>0</v>
      </c>
      <c r="L23" s="25">
        <f>L79</f>
        <v>4354.1710000000003</v>
      </c>
      <c r="M23" s="25">
        <f>M36+M65+M91+M113</f>
        <v>0</v>
      </c>
      <c r="N23" s="25">
        <v>0</v>
      </c>
    </row>
    <row r="24" spans="2:14" ht="30" customHeight="1" thickBot="1" x14ac:dyDescent="0.25">
      <c r="B24" s="117"/>
      <c r="C24" s="117"/>
      <c r="D24" s="117"/>
      <c r="E24" s="117"/>
      <c r="F24" s="117"/>
      <c r="G24" s="117"/>
      <c r="H24" s="57" t="s">
        <v>19</v>
      </c>
      <c r="I24" s="23">
        <f>K24+L24+M24+N24</f>
        <v>79252.14</v>
      </c>
      <c r="J24" s="24">
        <f t="shared" ref="J24:J25" si="13">J35</f>
        <v>0</v>
      </c>
      <c r="K24" s="25">
        <f t="shared" ref="K24:N25" si="14">K36+K66+K91+K113</f>
        <v>0</v>
      </c>
      <c r="L24" s="25">
        <f t="shared" si="14"/>
        <v>79252.14</v>
      </c>
      <c r="M24" s="25">
        <f t="shared" si="14"/>
        <v>0</v>
      </c>
      <c r="N24" s="25">
        <f t="shared" si="14"/>
        <v>0</v>
      </c>
    </row>
    <row r="25" spans="2:14" ht="30" customHeight="1" thickBot="1" x14ac:dyDescent="0.25">
      <c r="B25" s="118"/>
      <c r="C25" s="118"/>
      <c r="D25" s="118"/>
      <c r="E25" s="118"/>
      <c r="F25" s="118"/>
      <c r="G25" s="118"/>
      <c r="H25" s="57" t="s">
        <v>64</v>
      </c>
      <c r="I25" s="23">
        <f>K25+L25+M25+N25</f>
        <v>79252.14</v>
      </c>
      <c r="J25" s="24">
        <f t="shared" si="13"/>
        <v>0</v>
      </c>
      <c r="K25" s="25">
        <f t="shared" si="14"/>
        <v>0</v>
      </c>
      <c r="L25" s="25">
        <f t="shared" si="14"/>
        <v>79252.14</v>
      </c>
      <c r="M25" s="25">
        <f t="shared" si="14"/>
        <v>0</v>
      </c>
      <c r="N25" s="25">
        <f t="shared" si="14"/>
        <v>0</v>
      </c>
    </row>
    <row r="26" spans="2:14" ht="30" customHeight="1" thickBot="1" x14ac:dyDescent="0.25">
      <c r="B26" s="92" t="s">
        <v>30</v>
      </c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4"/>
    </row>
    <row r="27" spans="2:14" ht="156" customHeight="1" thickBot="1" x14ac:dyDescent="0.25">
      <c r="B27" s="95" t="s">
        <v>34</v>
      </c>
      <c r="C27" s="95"/>
      <c r="D27" s="95"/>
      <c r="E27" s="95"/>
      <c r="F27" s="95"/>
      <c r="G27" s="95"/>
      <c r="H27" s="19" t="s">
        <v>33</v>
      </c>
      <c r="I27" s="20">
        <f>K27+L27+M27+N27</f>
        <v>451249.5</v>
      </c>
      <c r="J27" s="40">
        <f>J28+J29+J30+J31+J32+J33+J35+J36+J37</f>
        <v>0</v>
      </c>
      <c r="K27" s="20">
        <f>K28+K29+K30+K31+K32+K33+K35+K36+K37</f>
        <v>274534.7</v>
      </c>
      <c r="L27" s="20">
        <f t="shared" ref="L27:N27" si="15">L28+L29+L30+L31+L32+L33+L35+L36+L37</f>
        <v>176714.8</v>
      </c>
      <c r="M27" s="40">
        <f t="shared" si="15"/>
        <v>0</v>
      </c>
      <c r="N27" s="40">
        <f t="shared" si="15"/>
        <v>0</v>
      </c>
    </row>
    <row r="28" spans="2:14" ht="30" customHeight="1" thickBot="1" x14ac:dyDescent="0.25">
      <c r="B28" s="96"/>
      <c r="C28" s="96"/>
      <c r="D28" s="96"/>
      <c r="E28" s="96"/>
      <c r="F28" s="96"/>
      <c r="G28" s="96"/>
      <c r="H28" s="22" t="s">
        <v>0</v>
      </c>
      <c r="I28" s="23">
        <f>I39</f>
        <v>95590.399999999994</v>
      </c>
      <c r="J28" s="24">
        <f t="shared" ref="I28:N30" si="16">J39</f>
        <v>0</v>
      </c>
      <c r="K28" s="23">
        <f t="shared" si="16"/>
        <v>95590.399999999994</v>
      </c>
      <c r="L28" s="24">
        <f t="shared" si="16"/>
        <v>0</v>
      </c>
      <c r="M28" s="24">
        <f t="shared" si="16"/>
        <v>0</v>
      </c>
      <c r="N28" s="24">
        <f t="shared" si="16"/>
        <v>0</v>
      </c>
    </row>
    <row r="29" spans="2:14" ht="30" customHeight="1" thickBot="1" x14ac:dyDescent="0.25">
      <c r="B29" s="96"/>
      <c r="C29" s="96"/>
      <c r="D29" s="96"/>
      <c r="E29" s="96"/>
      <c r="F29" s="96"/>
      <c r="G29" s="96"/>
      <c r="H29" s="22" t="s">
        <v>1</v>
      </c>
      <c r="I29" s="23">
        <f t="shared" si="16"/>
        <v>36530.6</v>
      </c>
      <c r="J29" s="24">
        <f t="shared" si="16"/>
        <v>0</v>
      </c>
      <c r="K29" s="23">
        <f t="shared" si="16"/>
        <v>36530.6</v>
      </c>
      <c r="L29" s="24">
        <f t="shared" si="16"/>
        <v>0</v>
      </c>
      <c r="M29" s="24">
        <f t="shared" si="16"/>
        <v>0</v>
      </c>
      <c r="N29" s="24">
        <f t="shared" si="16"/>
        <v>0</v>
      </c>
    </row>
    <row r="30" spans="2:14" ht="30" customHeight="1" thickBot="1" x14ac:dyDescent="0.25">
      <c r="B30" s="96"/>
      <c r="C30" s="96"/>
      <c r="D30" s="96"/>
      <c r="E30" s="96"/>
      <c r="F30" s="96"/>
      <c r="G30" s="96"/>
      <c r="H30" s="22" t="s">
        <v>2</v>
      </c>
      <c r="I30" s="23">
        <f t="shared" si="16"/>
        <v>145004.90000000002</v>
      </c>
      <c r="J30" s="24">
        <f t="shared" si="16"/>
        <v>0</v>
      </c>
      <c r="K30" s="23">
        <f t="shared" si="16"/>
        <v>142413.70000000001</v>
      </c>
      <c r="L30" s="23">
        <f>L41</f>
        <v>2591.1999999999998</v>
      </c>
      <c r="M30" s="24">
        <f t="shared" si="16"/>
        <v>0</v>
      </c>
      <c r="N30" s="24">
        <f t="shared" si="16"/>
        <v>0</v>
      </c>
    </row>
    <row r="31" spans="2:14" ht="30" customHeight="1" thickBot="1" x14ac:dyDescent="0.25">
      <c r="B31" s="96"/>
      <c r="C31" s="96"/>
      <c r="D31" s="96"/>
      <c r="E31" s="96"/>
      <c r="F31" s="96"/>
      <c r="G31" s="96"/>
      <c r="H31" s="22" t="s">
        <v>3</v>
      </c>
      <c r="I31" s="24">
        <f t="shared" ref="I31:J31" si="17">I42</f>
        <v>0</v>
      </c>
      <c r="J31" s="24">
        <f t="shared" si="17"/>
        <v>0</v>
      </c>
      <c r="K31" s="24">
        <f>K42</f>
        <v>0</v>
      </c>
      <c r="L31" s="24">
        <f t="shared" ref="L31:N31" si="18">L42</f>
        <v>0</v>
      </c>
      <c r="M31" s="24">
        <f t="shared" si="18"/>
        <v>0</v>
      </c>
      <c r="N31" s="24">
        <f t="shared" si="18"/>
        <v>0</v>
      </c>
    </row>
    <row r="32" spans="2:14" ht="30" customHeight="1" thickBot="1" x14ac:dyDescent="0.25">
      <c r="B32" s="96"/>
      <c r="C32" s="96"/>
      <c r="D32" s="96"/>
      <c r="E32" s="96"/>
      <c r="F32" s="96"/>
      <c r="G32" s="96"/>
      <c r="H32" s="22" t="s">
        <v>16</v>
      </c>
      <c r="I32" s="23">
        <f>I43+I50</f>
        <v>87061.8</v>
      </c>
      <c r="J32" s="24">
        <f>J43+J50</f>
        <v>0</v>
      </c>
      <c r="K32" s="24">
        <f>K43+K50</f>
        <v>0</v>
      </c>
      <c r="L32" s="23">
        <f t="shared" ref="L32:N33" si="19">L44+L50</f>
        <v>87061.8</v>
      </c>
      <c r="M32" s="24">
        <f t="shared" si="19"/>
        <v>0</v>
      </c>
      <c r="N32" s="24">
        <f t="shared" si="19"/>
        <v>0</v>
      </c>
    </row>
    <row r="33" spans="2:14" ht="30" customHeight="1" thickBot="1" x14ac:dyDescent="0.25">
      <c r="B33" s="96"/>
      <c r="C33" s="96"/>
      <c r="D33" s="96"/>
      <c r="E33" s="96"/>
      <c r="F33" s="96"/>
      <c r="G33" s="96"/>
      <c r="H33" s="22" t="s">
        <v>53</v>
      </c>
      <c r="I33" s="23">
        <f t="shared" ref="I33:K34" si="20">I45+I51</f>
        <v>87061.8</v>
      </c>
      <c r="J33" s="24">
        <f t="shared" si="20"/>
        <v>0</v>
      </c>
      <c r="K33" s="24">
        <f t="shared" si="20"/>
        <v>0</v>
      </c>
      <c r="L33" s="23">
        <f t="shared" si="19"/>
        <v>87061.8</v>
      </c>
      <c r="M33" s="24">
        <f t="shared" si="19"/>
        <v>0</v>
      </c>
      <c r="N33" s="24">
        <f t="shared" si="19"/>
        <v>0</v>
      </c>
    </row>
    <row r="34" spans="2:14" ht="45" customHeight="1" thickBot="1" x14ac:dyDescent="0.25">
      <c r="B34" s="96"/>
      <c r="C34" s="96"/>
      <c r="D34" s="96"/>
      <c r="E34" s="96"/>
      <c r="F34" s="96"/>
      <c r="G34" s="96"/>
      <c r="H34" s="22" t="s">
        <v>54</v>
      </c>
      <c r="I34" s="23">
        <f t="shared" si="20"/>
        <v>87061.8</v>
      </c>
      <c r="J34" s="24">
        <f t="shared" si="20"/>
        <v>0</v>
      </c>
      <c r="K34" s="24">
        <f t="shared" si="20"/>
        <v>0</v>
      </c>
      <c r="L34" s="23">
        <v>87061.8</v>
      </c>
      <c r="M34" s="24">
        <f>M46+M52</f>
        <v>0</v>
      </c>
      <c r="N34" s="24">
        <f>N46+N52</f>
        <v>0</v>
      </c>
    </row>
    <row r="35" spans="2:14" ht="30" customHeight="1" thickBot="1" x14ac:dyDescent="0.25">
      <c r="B35" s="96"/>
      <c r="C35" s="96"/>
      <c r="D35" s="96"/>
      <c r="E35" s="96"/>
      <c r="F35" s="96"/>
      <c r="G35" s="96"/>
      <c r="H35" s="22" t="s">
        <v>18</v>
      </c>
      <c r="I35" s="24">
        <f t="shared" ref="I35:N35" si="21">I46+I53</f>
        <v>0</v>
      </c>
      <c r="J35" s="24">
        <f t="shared" si="21"/>
        <v>0</v>
      </c>
      <c r="K35" s="24">
        <f t="shared" si="21"/>
        <v>0</v>
      </c>
      <c r="L35" s="24">
        <f t="shared" si="21"/>
        <v>0</v>
      </c>
      <c r="M35" s="24">
        <f t="shared" si="21"/>
        <v>0</v>
      </c>
      <c r="N35" s="24">
        <f t="shared" si="21"/>
        <v>0</v>
      </c>
    </row>
    <row r="36" spans="2:14" ht="30" customHeight="1" thickBot="1" x14ac:dyDescent="0.25">
      <c r="B36" s="96"/>
      <c r="C36" s="96"/>
      <c r="D36" s="96"/>
      <c r="E36" s="96"/>
      <c r="F36" s="96"/>
      <c r="G36" s="96"/>
      <c r="H36" s="22" t="s">
        <v>19</v>
      </c>
      <c r="I36" s="24">
        <f>I47+I54</f>
        <v>0</v>
      </c>
      <c r="J36" s="24">
        <f t="shared" ref="J36:N37" si="22">J47+J54</f>
        <v>0</v>
      </c>
      <c r="K36" s="24">
        <f t="shared" si="22"/>
        <v>0</v>
      </c>
      <c r="L36" s="24">
        <f t="shared" si="22"/>
        <v>0</v>
      </c>
      <c r="M36" s="24">
        <f t="shared" si="22"/>
        <v>0</v>
      </c>
      <c r="N36" s="24">
        <f t="shared" si="22"/>
        <v>0</v>
      </c>
    </row>
    <row r="37" spans="2:14" ht="30" customHeight="1" thickBot="1" x14ac:dyDescent="0.25">
      <c r="B37" s="97"/>
      <c r="C37" s="97"/>
      <c r="D37" s="97"/>
      <c r="E37" s="97"/>
      <c r="F37" s="97"/>
      <c r="G37" s="97"/>
      <c r="H37" s="22" t="s">
        <v>65</v>
      </c>
      <c r="I37" s="24">
        <f>I48+I55</f>
        <v>0</v>
      </c>
      <c r="J37" s="24">
        <f t="shared" si="22"/>
        <v>0</v>
      </c>
      <c r="K37" s="24">
        <f t="shared" si="22"/>
        <v>0</v>
      </c>
      <c r="L37" s="24">
        <f t="shared" si="22"/>
        <v>0</v>
      </c>
      <c r="M37" s="24">
        <f t="shared" si="22"/>
        <v>0</v>
      </c>
      <c r="N37" s="24">
        <f t="shared" si="22"/>
        <v>0</v>
      </c>
    </row>
    <row r="38" spans="2:14" ht="113.25" customHeight="1" thickBot="1" x14ac:dyDescent="0.25">
      <c r="B38" s="95" t="s">
        <v>48</v>
      </c>
      <c r="C38" s="95" t="s">
        <v>44</v>
      </c>
      <c r="D38" s="95" t="s">
        <v>43</v>
      </c>
      <c r="E38" s="95" t="s">
        <v>25</v>
      </c>
      <c r="F38" s="95" t="s">
        <v>14</v>
      </c>
      <c r="G38" s="95" t="s">
        <v>55</v>
      </c>
      <c r="H38" s="26" t="s">
        <v>31</v>
      </c>
      <c r="I38" s="27">
        <f>K38+L38+M38+N38</f>
        <v>277125.90000000002</v>
      </c>
      <c r="J38" s="28">
        <f>J39+J40+J41+J47+J48</f>
        <v>0</v>
      </c>
      <c r="K38" s="27">
        <f t="shared" ref="K38:N38" si="23">K39+K40+K41+K47+K48</f>
        <v>274534.7</v>
      </c>
      <c r="L38" s="27">
        <f t="shared" si="23"/>
        <v>2591.1999999999998</v>
      </c>
      <c r="M38" s="28">
        <f t="shared" si="23"/>
        <v>0</v>
      </c>
      <c r="N38" s="28">
        <f t="shared" si="23"/>
        <v>0</v>
      </c>
    </row>
    <row r="39" spans="2:14" ht="30" customHeight="1" thickBot="1" x14ac:dyDescent="0.25">
      <c r="B39" s="96"/>
      <c r="C39" s="96"/>
      <c r="D39" s="96"/>
      <c r="E39" s="96"/>
      <c r="F39" s="96"/>
      <c r="G39" s="96"/>
      <c r="H39" s="22" t="s">
        <v>0</v>
      </c>
      <c r="I39" s="23">
        <f>K39+L39+M39+N39</f>
        <v>95590.399999999994</v>
      </c>
      <c r="J39" s="24">
        <v>0</v>
      </c>
      <c r="K39" s="23">
        <v>95590.399999999994</v>
      </c>
      <c r="L39" s="24">
        <v>0</v>
      </c>
      <c r="M39" s="24">
        <v>0</v>
      </c>
      <c r="N39" s="24">
        <v>0</v>
      </c>
    </row>
    <row r="40" spans="2:14" ht="30" customHeight="1" thickBot="1" x14ac:dyDescent="0.25">
      <c r="B40" s="96"/>
      <c r="C40" s="96"/>
      <c r="D40" s="96"/>
      <c r="E40" s="96"/>
      <c r="F40" s="96"/>
      <c r="G40" s="96"/>
      <c r="H40" s="22" t="s">
        <v>1</v>
      </c>
      <c r="I40" s="23">
        <f t="shared" ref="I40:I41" si="24">K40+L40+M40+N40</f>
        <v>36530.6</v>
      </c>
      <c r="J40" s="24">
        <v>0</v>
      </c>
      <c r="K40" s="23">
        <v>36530.6</v>
      </c>
      <c r="L40" s="24">
        <v>0</v>
      </c>
      <c r="M40" s="24">
        <v>0</v>
      </c>
      <c r="N40" s="24">
        <v>0</v>
      </c>
    </row>
    <row r="41" spans="2:14" ht="30" customHeight="1" thickBot="1" x14ac:dyDescent="0.25">
      <c r="B41" s="96"/>
      <c r="C41" s="96"/>
      <c r="D41" s="96"/>
      <c r="E41" s="96"/>
      <c r="F41" s="96"/>
      <c r="G41" s="96"/>
      <c r="H41" s="22" t="s">
        <v>2</v>
      </c>
      <c r="I41" s="23">
        <f t="shared" si="24"/>
        <v>145004.90000000002</v>
      </c>
      <c r="J41" s="24">
        <v>0</v>
      </c>
      <c r="K41" s="23">
        <v>142413.70000000001</v>
      </c>
      <c r="L41" s="23">
        <v>2591.1999999999998</v>
      </c>
      <c r="M41" s="24">
        <v>0</v>
      </c>
      <c r="N41" s="24">
        <v>0</v>
      </c>
    </row>
    <row r="42" spans="2:14" ht="30" customHeight="1" thickBot="1" x14ac:dyDescent="0.25">
      <c r="B42" s="96"/>
      <c r="C42" s="96"/>
      <c r="D42" s="96"/>
      <c r="E42" s="96"/>
      <c r="F42" s="96"/>
      <c r="G42" s="96"/>
      <c r="H42" s="65" t="s">
        <v>3</v>
      </c>
      <c r="I42" s="30">
        <f t="shared" ref="I42:I47" si="25">K42+L42+M42+N42</f>
        <v>0</v>
      </c>
      <c r="J42" s="30">
        <v>0</v>
      </c>
      <c r="K42" s="30">
        <v>0</v>
      </c>
      <c r="L42" s="58">
        <v>0</v>
      </c>
      <c r="M42" s="58">
        <v>0</v>
      </c>
      <c r="N42" s="58">
        <v>0</v>
      </c>
    </row>
    <row r="43" spans="2:14" ht="8.25" customHeight="1" x14ac:dyDescent="0.2">
      <c r="B43" s="96"/>
      <c r="C43" s="96"/>
      <c r="D43" s="96"/>
      <c r="E43" s="96"/>
      <c r="F43" s="96"/>
      <c r="G43" s="96"/>
      <c r="H43" s="95" t="s">
        <v>16</v>
      </c>
      <c r="I43" s="99">
        <f>K43+L44+M44+N44</f>
        <v>0</v>
      </c>
      <c r="J43" s="99">
        <v>0</v>
      </c>
      <c r="K43" s="114">
        <v>0</v>
      </c>
      <c r="L43" s="63"/>
      <c r="M43" s="58"/>
      <c r="N43" s="58"/>
    </row>
    <row r="44" spans="2:14" ht="26.25" customHeight="1" thickBot="1" x14ac:dyDescent="0.25">
      <c r="B44" s="96"/>
      <c r="C44" s="96"/>
      <c r="D44" s="96"/>
      <c r="E44" s="96"/>
      <c r="F44" s="96"/>
      <c r="G44" s="96"/>
      <c r="H44" s="98"/>
      <c r="I44" s="100"/>
      <c r="J44" s="100"/>
      <c r="K44" s="115"/>
      <c r="L44" s="64">
        <v>0</v>
      </c>
      <c r="M44" s="59">
        <v>0</v>
      </c>
      <c r="N44" s="59">
        <v>0</v>
      </c>
    </row>
    <row r="45" spans="2:14" ht="30" customHeight="1" thickBot="1" x14ac:dyDescent="0.25">
      <c r="B45" s="96"/>
      <c r="C45" s="96"/>
      <c r="D45" s="96"/>
      <c r="E45" s="96"/>
      <c r="F45" s="96"/>
      <c r="G45" s="96"/>
      <c r="H45" s="65" t="s">
        <v>17</v>
      </c>
      <c r="I45" s="30">
        <f>K45+L45+M45+N45</f>
        <v>0</v>
      </c>
      <c r="J45" s="30">
        <v>0</v>
      </c>
      <c r="K45" s="30">
        <v>0</v>
      </c>
      <c r="L45" s="59">
        <v>0</v>
      </c>
      <c r="M45" s="59">
        <v>0</v>
      </c>
      <c r="N45" s="59">
        <v>0</v>
      </c>
    </row>
    <row r="46" spans="2:14" ht="30" customHeight="1" thickBot="1" x14ac:dyDescent="0.25">
      <c r="B46" s="96"/>
      <c r="C46" s="96"/>
      <c r="D46" s="96"/>
      <c r="E46" s="96"/>
      <c r="F46" s="96"/>
      <c r="G46" s="96"/>
      <c r="H46" s="65" t="s">
        <v>18</v>
      </c>
      <c r="I46" s="30">
        <f t="shared" si="25"/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</row>
    <row r="47" spans="2:14" ht="30" customHeight="1" thickBot="1" x14ac:dyDescent="0.25">
      <c r="B47" s="96"/>
      <c r="C47" s="96"/>
      <c r="D47" s="96"/>
      <c r="E47" s="96"/>
      <c r="F47" s="96"/>
      <c r="G47" s="96"/>
      <c r="H47" s="65" t="s">
        <v>19</v>
      </c>
      <c r="I47" s="30">
        <f t="shared" si="25"/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</row>
    <row r="48" spans="2:14" ht="30" customHeight="1" thickBot="1" x14ac:dyDescent="0.25">
      <c r="B48" s="97"/>
      <c r="C48" s="96"/>
      <c r="D48" s="96"/>
      <c r="E48" s="96"/>
      <c r="F48" s="96"/>
      <c r="G48" s="96"/>
      <c r="H48" s="26" t="s">
        <v>64</v>
      </c>
      <c r="I48" s="30">
        <f t="shared" ref="I48" si="26">K48+L48+M48+N48</f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</row>
    <row r="49" spans="2:14" ht="99.75" customHeight="1" thickBot="1" x14ac:dyDescent="0.25">
      <c r="B49" s="95" t="s">
        <v>47</v>
      </c>
      <c r="C49" s="96"/>
      <c r="D49" s="96"/>
      <c r="E49" s="96"/>
      <c r="F49" s="96"/>
      <c r="G49" s="96"/>
      <c r="H49" s="26" t="s">
        <v>39</v>
      </c>
      <c r="I49" s="27">
        <f>K49+L49+M49+N49</f>
        <v>174123.6</v>
      </c>
      <c r="J49" s="28">
        <f>J50+J51+J53+J54+J55</f>
        <v>0</v>
      </c>
      <c r="K49" s="28">
        <f t="shared" ref="K49:N49" si="27">K50+K51+K53+K54+K55</f>
        <v>0</v>
      </c>
      <c r="L49" s="27">
        <f t="shared" si="27"/>
        <v>174123.6</v>
      </c>
      <c r="M49" s="28">
        <f t="shared" si="27"/>
        <v>0</v>
      </c>
      <c r="N49" s="28">
        <f t="shared" si="27"/>
        <v>0</v>
      </c>
    </row>
    <row r="50" spans="2:14" ht="47.25" customHeight="1" thickBot="1" x14ac:dyDescent="0.25">
      <c r="B50" s="96"/>
      <c r="C50" s="96"/>
      <c r="D50" s="96"/>
      <c r="E50" s="96"/>
      <c r="F50" s="96"/>
      <c r="G50" s="96"/>
      <c r="H50" s="26" t="s">
        <v>16</v>
      </c>
      <c r="I50" s="27">
        <f t="shared" ref="I50:I54" si="28">K50+L50+M50+N50</f>
        <v>87061.8</v>
      </c>
      <c r="J50" s="30">
        <v>0</v>
      </c>
      <c r="K50" s="30">
        <v>0</v>
      </c>
      <c r="L50" s="27">
        <v>87061.8</v>
      </c>
      <c r="M50" s="30">
        <v>0</v>
      </c>
      <c r="N50" s="30">
        <v>0</v>
      </c>
    </row>
    <row r="51" spans="2:14" ht="39" customHeight="1" thickBot="1" x14ac:dyDescent="0.25">
      <c r="B51" s="96"/>
      <c r="C51" s="96"/>
      <c r="D51" s="96"/>
      <c r="E51" s="96"/>
      <c r="F51" s="96"/>
      <c r="G51" s="96"/>
      <c r="H51" s="26" t="s">
        <v>53</v>
      </c>
      <c r="I51" s="27">
        <f t="shared" si="28"/>
        <v>87061.8</v>
      </c>
      <c r="J51" s="30">
        <v>0</v>
      </c>
      <c r="K51" s="30">
        <v>0</v>
      </c>
      <c r="L51" s="31">
        <f>L52</f>
        <v>87061.8</v>
      </c>
      <c r="M51" s="30">
        <v>0</v>
      </c>
      <c r="N51" s="30">
        <v>0</v>
      </c>
    </row>
    <row r="52" spans="2:14" ht="48" customHeight="1" thickBot="1" x14ac:dyDescent="0.25">
      <c r="B52" s="96"/>
      <c r="C52" s="96"/>
      <c r="D52" s="96"/>
      <c r="E52" s="96"/>
      <c r="F52" s="96"/>
      <c r="G52" s="96"/>
      <c r="H52" s="26" t="s">
        <v>54</v>
      </c>
      <c r="I52" s="27">
        <f t="shared" si="28"/>
        <v>87061.8</v>
      </c>
      <c r="J52" s="30">
        <v>0</v>
      </c>
      <c r="K52" s="30">
        <v>0</v>
      </c>
      <c r="L52" s="31">
        <v>87061.8</v>
      </c>
      <c r="M52" s="30">
        <v>0</v>
      </c>
      <c r="N52" s="30">
        <v>0</v>
      </c>
    </row>
    <row r="53" spans="2:14" ht="35.25" customHeight="1" thickBot="1" x14ac:dyDescent="0.25">
      <c r="B53" s="96"/>
      <c r="C53" s="96"/>
      <c r="D53" s="96"/>
      <c r="E53" s="96"/>
      <c r="F53" s="96"/>
      <c r="G53" s="96"/>
      <c r="H53" s="26" t="s">
        <v>18</v>
      </c>
      <c r="I53" s="28">
        <f t="shared" si="28"/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</row>
    <row r="54" spans="2:14" ht="42.75" customHeight="1" thickBot="1" x14ac:dyDescent="0.25">
      <c r="B54" s="96"/>
      <c r="C54" s="96"/>
      <c r="D54" s="96"/>
      <c r="E54" s="96"/>
      <c r="F54" s="96"/>
      <c r="G54" s="96"/>
      <c r="H54" s="26" t="s">
        <v>19</v>
      </c>
      <c r="I54" s="28">
        <f t="shared" si="28"/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</row>
    <row r="55" spans="2:14" ht="42.75" customHeight="1" thickBot="1" x14ac:dyDescent="0.25">
      <c r="B55" s="97"/>
      <c r="C55" s="97"/>
      <c r="D55" s="97"/>
      <c r="E55" s="97"/>
      <c r="F55" s="97"/>
      <c r="G55" s="97"/>
      <c r="H55" s="26" t="s">
        <v>64</v>
      </c>
      <c r="I55" s="28">
        <f t="shared" ref="I55" si="29">K55+L55+M55+N55</f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</row>
    <row r="56" spans="2:14" ht="129" customHeight="1" thickBot="1" x14ac:dyDescent="0.25">
      <c r="B56" s="95" t="s">
        <v>38</v>
      </c>
      <c r="C56" s="95"/>
      <c r="D56" s="95"/>
      <c r="E56" s="95"/>
      <c r="F56" s="95"/>
      <c r="G56" s="95"/>
      <c r="H56" s="56" t="s">
        <v>33</v>
      </c>
      <c r="I56" s="20">
        <f>K56+L56+M56+N56</f>
        <v>746462.2</v>
      </c>
      <c r="J56" s="21">
        <f>J57+J58+J59+J60+J61+J62+J64+J66+J67</f>
        <v>0</v>
      </c>
      <c r="K56" s="21">
        <f>K57+K58+K59+K60+K61+K62+K64+K66+K67</f>
        <v>0</v>
      </c>
      <c r="L56" s="20">
        <f t="shared" ref="L56:N56" si="30">L57+L58+L59+L60+L61+L62+L64+L66+L67</f>
        <v>736895.89999999991</v>
      </c>
      <c r="M56" s="20">
        <f t="shared" si="30"/>
        <v>9566.2999999999993</v>
      </c>
      <c r="N56" s="21">
        <f t="shared" si="30"/>
        <v>0</v>
      </c>
    </row>
    <row r="57" spans="2:14" ht="30" hidden="1" customHeight="1" thickBot="1" x14ac:dyDescent="0.35">
      <c r="B57" s="96"/>
      <c r="C57" s="96"/>
      <c r="D57" s="96"/>
      <c r="E57" s="96"/>
      <c r="F57" s="96"/>
      <c r="G57" s="96"/>
      <c r="H57" s="22" t="s">
        <v>0</v>
      </c>
      <c r="I57" s="62">
        <f>I69</f>
        <v>0</v>
      </c>
      <c r="J57" s="24">
        <f t="shared" ref="J57:N57" si="31">J69</f>
        <v>0</v>
      </c>
      <c r="K57" s="24">
        <f t="shared" si="31"/>
        <v>0</v>
      </c>
      <c r="L57" s="24">
        <f t="shared" si="31"/>
        <v>0</v>
      </c>
      <c r="M57" s="24">
        <f t="shared" si="31"/>
        <v>0</v>
      </c>
      <c r="N57" s="24">
        <f t="shared" si="31"/>
        <v>0</v>
      </c>
    </row>
    <row r="58" spans="2:14" ht="30" customHeight="1" thickBot="1" x14ac:dyDescent="0.35">
      <c r="B58" s="96"/>
      <c r="C58" s="96"/>
      <c r="D58" s="96"/>
      <c r="E58" s="96"/>
      <c r="F58" s="96"/>
      <c r="G58" s="96"/>
      <c r="H58" s="22" t="s">
        <v>1</v>
      </c>
      <c r="I58" s="32">
        <f>I70</f>
        <v>6780.5</v>
      </c>
      <c r="J58" s="24">
        <f t="shared" ref="J58:N58" si="32">J70</f>
        <v>0</v>
      </c>
      <c r="K58" s="24">
        <f t="shared" si="32"/>
        <v>0</v>
      </c>
      <c r="L58" s="23">
        <f>L70</f>
        <v>3316.5</v>
      </c>
      <c r="M58" s="23">
        <f t="shared" si="32"/>
        <v>3464</v>
      </c>
      <c r="N58" s="24">
        <f t="shared" si="32"/>
        <v>0</v>
      </c>
    </row>
    <row r="59" spans="2:14" ht="30" customHeight="1" thickBot="1" x14ac:dyDescent="0.35">
      <c r="B59" s="96"/>
      <c r="C59" s="96"/>
      <c r="D59" s="96"/>
      <c r="E59" s="96"/>
      <c r="F59" s="96"/>
      <c r="G59" s="96"/>
      <c r="H59" s="22" t="s">
        <v>2</v>
      </c>
      <c r="I59" s="32">
        <f t="shared" ref="I59:N59" si="33">I71</f>
        <v>17288.599999999999</v>
      </c>
      <c r="J59" s="24">
        <f t="shared" si="33"/>
        <v>0</v>
      </c>
      <c r="K59" s="24">
        <f t="shared" si="33"/>
        <v>0</v>
      </c>
      <c r="L59" s="23">
        <v>15152.6</v>
      </c>
      <c r="M59" s="23">
        <f t="shared" si="33"/>
        <v>2136</v>
      </c>
      <c r="N59" s="24">
        <f t="shared" si="33"/>
        <v>0</v>
      </c>
    </row>
    <row r="60" spans="2:14" ht="30" customHeight="1" thickBot="1" x14ac:dyDescent="0.25">
      <c r="B60" s="96"/>
      <c r="C60" s="96"/>
      <c r="D60" s="96"/>
      <c r="E60" s="96"/>
      <c r="F60" s="96"/>
      <c r="G60" s="96"/>
      <c r="H60" s="22" t="s">
        <v>3</v>
      </c>
      <c r="I60" s="23">
        <f t="shared" ref="I60:J60" si="34">I72</f>
        <v>261003.1</v>
      </c>
      <c r="J60" s="24">
        <f t="shared" si="34"/>
        <v>0</v>
      </c>
      <c r="K60" s="24">
        <f>K72</f>
        <v>0</v>
      </c>
      <c r="L60" s="23">
        <f t="shared" ref="L60:N60" si="35">L72</f>
        <v>257414.2</v>
      </c>
      <c r="M60" s="23">
        <f t="shared" si="35"/>
        <v>3588.9</v>
      </c>
      <c r="N60" s="24">
        <f t="shared" si="35"/>
        <v>0</v>
      </c>
    </row>
    <row r="61" spans="2:14" ht="30" customHeight="1" thickBot="1" x14ac:dyDescent="0.25">
      <c r="B61" s="96"/>
      <c r="C61" s="96"/>
      <c r="D61" s="96"/>
      <c r="E61" s="96"/>
      <c r="F61" s="96"/>
      <c r="G61" s="96"/>
      <c r="H61" s="22" t="s">
        <v>16</v>
      </c>
      <c r="I61" s="23">
        <f t="shared" ref="I61:N61" si="36">I73</f>
        <v>289567.09999999998</v>
      </c>
      <c r="J61" s="24">
        <f t="shared" si="36"/>
        <v>0</v>
      </c>
      <c r="K61" s="24">
        <f t="shared" si="36"/>
        <v>0</v>
      </c>
      <c r="L61" s="23">
        <f t="shared" si="36"/>
        <v>289567.09999999998</v>
      </c>
      <c r="M61" s="24">
        <f t="shared" si="36"/>
        <v>0</v>
      </c>
      <c r="N61" s="24">
        <f t="shared" si="36"/>
        <v>0</v>
      </c>
    </row>
    <row r="62" spans="2:14" ht="30" customHeight="1" thickBot="1" x14ac:dyDescent="0.25">
      <c r="B62" s="96"/>
      <c r="C62" s="96"/>
      <c r="D62" s="96"/>
      <c r="E62" s="96"/>
      <c r="F62" s="96"/>
      <c r="G62" s="96"/>
      <c r="H62" s="22" t="s">
        <v>53</v>
      </c>
      <c r="I62" s="25">
        <f>I74</f>
        <v>162600.29999999999</v>
      </c>
      <c r="J62" s="25">
        <f>J74</f>
        <v>0</v>
      </c>
      <c r="K62" s="25">
        <f>K74</f>
        <v>0</v>
      </c>
      <c r="L62" s="25">
        <f t="shared" ref="L62:N63" si="37">L75</f>
        <v>162222.9</v>
      </c>
      <c r="M62" s="24">
        <f>M74</f>
        <v>377.4</v>
      </c>
      <c r="N62" s="24">
        <f>N74</f>
        <v>0</v>
      </c>
    </row>
    <row r="63" spans="2:14" ht="43.5" customHeight="1" thickBot="1" x14ac:dyDescent="0.25">
      <c r="B63" s="96"/>
      <c r="C63" s="96"/>
      <c r="D63" s="96"/>
      <c r="E63" s="96"/>
      <c r="F63" s="96"/>
      <c r="G63" s="96"/>
      <c r="H63" s="22" t="s">
        <v>54</v>
      </c>
      <c r="I63" s="25">
        <f>I76</f>
        <v>158439.1</v>
      </c>
      <c r="J63" s="25">
        <f t="shared" ref="J63:K63" si="38">J76</f>
        <v>0</v>
      </c>
      <c r="K63" s="25">
        <f t="shared" si="38"/>
        <v>0</v>
      </c>
      <c r="L63" s="25">
        <f t="shared" si="37"/>
        <v>158061.70000000001</v>
      </c>
      <c r="M63" s="25">
        <f t="shared" si="37"/>
        <v>377.4</v>
      </c>
      <c r="N63" s="25">
        <f t="shared" si="37"/>
        <v>0</v>
      </c>
    </row>
    <row r="64" spans="2:14" ht="30" customHeight="1" thickBot="1" x14ac:dyDescent="0.25">
      <c r="B64" s="96"/>
      <c r="C64" s="96"/>
      <c r="D64" s="96"/>
      <c r="E64" s="96"/>
      <c r="F64" s="96"/>
      <c r="G64" s="96"/>
      <c r="H64" s="22" t="s">
        <v>18</v>
      </c>
      <c r="I64" s="33">
        <f t="shared" ref="I64:N64" si="39">I77</f>
        <v>9222.5999999999985</v>
      </c>
      <c r="J64" s="24">
        <f t="shared" si="39"/>
        <v>0</v>
      </c>
      <c r="K64" s="24">
        <f t="shared" si="39"/>
        <v>0</v>
      </c>
      <c r="L64" s="33">
        <f t="shared" si="39"/>
        <v>9222.5999999999985</v>
      </c>
      <c r="M64" s="24">
        <f t="shared" si="39"/>
        <v>0</v>
      </c>
      <c r="N64" s="24">
        <f t="shared" si="39"/>
        <v>0</v>
      </c>
    </row>
    <row r="65" spans="2:14" ht="46.5" customHeight="1" thickBot="1" x14ac:dyDescent="0.25">
      <c r="B65" s="96"/>
      <c r="C65" s="96"/>
      <c r="D65" s="96"/>
      <c r="E65" s="96"/>
      <c r="F65" s="96"/>
      <c r="G65" s="96"/>
      <c r="H65" s="22" t="s">
        <v>54</v>
      </c>
      <c r="I65" s="25">
        <f>L65</f>
        <v>4354.1710000000003</v>
      </c>
      <c r="J65" s="24">
        <f>J79</f>
        <v>0</v>
      </c>
      <c r="K65" s="24">
        <f>K79</f>
        <v>0</v>
      </c>
      <c r="L65" s="33">
        <f>L79</f>
        <v>4354.1710000000003</v>
      </c>
      <c r="M65" s="24">
        <f>M79</f>
        <v>0</v>
      </c>
      <c r="N65" s="24"/>
    </row>
    <row r="66" spans="2:14" ht="30" customHeight="1" thickBot="1" x14ac:dyDescent="0.25">
      <c r="B66" s="96"/>
      <c r="C66" s="96"/>
      <c r="D66" s="96"/>
      <c r="E66" s="96"/>
      <c r="F66" s="96"/>
      <c r="G66" s="96"/>
      <c r="H66" s="22" t="s">
        <v>19</v>
      </c>
      <c r="I66" s="24">
        <f t="shared" ref="I66:N67" si="40">I80</f>
        <v>0</v>
      </c>
      <c r="J66" s="24">
        <f t="shared" si="40"/>
        <v>0</v>
      </c>
      <c r="K66" s="24">
        <f t="shared" si="40"/>
        <v>0</v>
      </c>
      <c r="L66" s="24">
        <f t="shared" si="40"/>
        <v>0</v>
      </c>
      <c r="M66" s="24">
        <f t="shared" si="40"/>
        <v>0</v>
      </c>
      <c r="N66" s="24">
        <f t="shared" si="40"/>
        <v>0</v>
      </c>
    </row>
    <row r="67" spans="2:14" ht="30" customHeight="1" thickBot="1" x14ac:dyDescent="0.25">
      <c r="B67" s="97"/>
      <c r="C67" s="97"/>
      <c r="D67" s="97"/>
      <c r="E67" s="97"/>
      <c r="F67" s="97"/>
      <c r="G67" s="97"/>
      <c r="H67" s="22" t="s">
        <v>64</v>
      </c>
      <c r="I67" s="24">
        <f t="shared" si="40"/>
        <v>0</v>
      </c>
      <c r="J67" s="24">
        <f t="shared" si="40"/>
        <v>0</v>
      </c>
      <c r="K67" s="24">
        <f t="shared" si="40"/>
        <v>0</v>
      </c>
      <c r="L67" s="24">
        <f t="shared" si="40"/>
        <v>0</v>
      </c>
      <c r="M67" s="24">
        <f t="shared" si="40"/>
        <v>0</v>
      </c>
      <c r="N67" s="24">
        <f t="shared" si="40"/>
        <v>0</v>
      </c>
    </row>
    <row r="68" spans="2:14" ht="111" customHeight="1" thickBot="1" x14ac:dyDescent="0.25">
      <c r="B68" s="95" t="s">
        <v>24</v>
      </c>
      <c r="C68" s="95" t="s">
        <v>45</v>
      </c>
      <c r="D68" s="95" t="s">
        <v>49</v>
      </c>
      <c r="E68" s="95" t="s">
        <v>49</v>
      </c>
      <c r="F68" s="95" t="s">
        <v>49</v>
      </c>
      <c r="G68" s="95" t="s">
        <v>74</v>
      </c>
      <c r="H68" s="26" t="s">
        <v>31</v>
      </c>
      <c r="I68" s="27">
        <f>K68+L68+M68+N68</f>
        <v>746462.2</v>
      </c>
      <c r="J68" s="41">
        <f>J69+J70+J71+J72+J73+J75+J77+J80+J81</f>
        <v>0</v>
      </c>
      <c r="K68" s="41">
        <f>K69+K70+K71+K72+K73+K75+K77+K80+K81</f>
        <v>0</v>
      </c>
      <c r="L68" s="41">
        <f>L69+L70+L71+L72+L73+L75+L77+L80+L81</f>
        <v>736895.89999999991</v>
      </c>
      <c r="M68" s="41">
        <f>M70+M71+M72+M73+M74+M77+M80+M81</f>
        <v>9566.2999999999993</v>
      </c>
      <c r="N68" s="41">
        <f>N69+N70+N71+N72+N73+N75+N77+N80+N81</f>
        <v>0</v>
      </c>
    </row>
    <row r="69" spans="2:14" ht="30" hidden="1" customHeight="1" thickBot="1" x14ac:dyDescent="0.25">
      <c r="B69" s="96"/>
      <c r="C69" s="96"/>
      <c r="D69" s="96"/>
      <c r="E69" s="96"/>
      <c r="F69" s="96"/>
      <c r="G69" s="96"/>
      <c r="H69" s="22" t="s">
        <v>0</v>
      </c>
      <c r="I69" s="23">
        <f>K69+L69+M69+N69</f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</row>
    <row r="70" spans="2:14" ht="30" customHeight="1" thickBot="1" x14ac:dyDescent="0.25">
      <c r="B70" s="96"/>
      <c r="C70" s="96"/>
      <c r="D70" s="96"/>
      <c r="E70" s="96"/>
      <c r="F70" s="96"/>
      <c r="G70" s="96"/>
      <c r="H70" s="22" t="s">
        <v>1</v>
      </c>
      <c r="I70" s="23">
        <f t="shared" ref="I70" si="41">K70+L70+M70+N70</f>
        <v>6780.5</v>
      </c>
      <c r="J70" s="24">
        <v>0</v>
      </c>
      <c r="K70" s="24">
        <v>0</v>
      </c>
      <c r="L70" s="23">
        <v>3316.5</v>
      </c>
      <c r="M70" s="23">
        <v>3464</v>
      </c>
      <c r="N70" s="24">
        <v>0</v>
      </c>
    </row>
    <row r="71" spans="2:14" ht="30" customHeight="1" thickBot="1" x14ac:dyDescent="0.25">
      <c r="B71" s="96"/>
      <c r="C71" s="96"/>
      <c r="D71" s="96"/>
      <c r="E71" s="96"/>
      <c r="F71" s="96"/>
      <c r="G71" s="96"/>
      <c r="H71" s="22" t="s">
        <v>2</v>
      </c>
      <c r="I71" s="23">
        <f>K71+L71+M71+N71</f>
        <v>17288.599999999999</v>
      </c>
      <c r="J71" s="24">
        <v>0</v>
      </c>
      <c r="K71" s="24">
        <v>0</v>
      </c>
      <c r="L71" s="23">
        <v>15152.6</v>
      </c>
      <c r="M71" s="23">
        <v>2136</v>
      </c>
      <c r="N71" s="24">
        <v>0</v>
      </c>
    </row>
    <row r="72" spans="2:14" ht="30" customHeight="1" thickBot="1" x14ac:dyDescent="0.25">
      <c r="B72" s="96"/>
      <c r="C72" s="96"/>
      <c r="D72" s="96"/>
      <c r="E72" s="96"/>
      <c r="F72" s="96"/>
      <c r="G72" s="96"/>
      <c r="H72" s="65" t="s">
        <v>3</v>
      </c>
      <c r="I72" s="25">
        <f t="shared" ref="I72:I80" si="42">K72+L72+M72+N72</f>
        <v>261003.1</v>
      </c>
      <c r="J72" s="34">
        <v>0</v>
      </c>
      <c r="K72" s="34">
        <v>0</v>
      </c>
      <c r="L72" s="34">
        <v>257414.2</v>
      </c>
      <c r="M72" s="34">
        <v>3588.9</v>
      </c>
      <c r="N72" s="30">
        <v>0</v>
      </c>
    </row>
    <row r="73" spans="2:14" ht="30" customHeight="1" thickBot="1" x14ac:dyDescent="0.25">
      <c r="B73" s="96"/>
      <c r="C73" s="96"/>
      <c r="D73" s="96"/>
      <c r="E73" s="96"/>
      <c r="F73" s="96"/>
      <c r="G73" s="96"/>
      <c r="H73" s="55" t="s">
        <v>16</v>
      </c>
      <c r="I73" s="23">
        <f t="shared" si="42"/>
        <v>289567.09999999998</v>
      </c>
      <c r="J73" s="30">
        <v>0</v>
      </c>
      <c r="K73" s="30">
        <v>0</v>
      </c>
      <c r="L73" s="35">
        <v>289567.09999999998</v>
      </c>
      <c r="M73" s="30">
        <v>0</v>
      </c>
      <c r="N73" s="30">
        <v>0</v>
      </c>
    </row>
    <row r="74" spans="2:14" ht="13.5" customHeight="1" x14ac:dyDescent="0.3">
      <c r="B74" s="96"/>
      <c r="C74" s="96"/>
      <c r="D74" s="96"/>
      <c r="E74" s="96"/>
      <c r="F74" s="96"/>
      <c r="G74" s="96"/>
      <c r="H74" s="95" t="s">
        <v>53</v>
      </c>
      <c r="I74" s="108">
        <f>K74+L75+M74+N74</f>
        <v>162600.29999999999</v>
      </c>
      <c r="J74" s="101">
        <v>0</v>
      </c>
      <c r="K74" s="110">
        <v>0</v>
      </c>
      <c r="L74" s="60"/>
      <c r="M74" s="112">
        <v>377.4</v>
      </c>
      <c r="N74" s="101">
        <v>0</v>
      </c>
    </row>
    <row r="75" spans="2:14" ht="22.5" customHeight="1" thickBot="1" x14ac:dyDescent="0.25">
      <c r="B75" s="96"/>
      <c r="C75" s="96"/>
      <c r="D75" s="96"/>
      <c r="E75" s="96"/>
      <c r="F75" s="96"/>
      <c r="G75" s="96"/>
      <c r="H75" s="98"/>
      <c r="I75" s="109"/>
      <c r="J75" s="102"/>
      <c r="K75" s="111"/>
      <c r="L75" s="50">
        <v>162222.9</v>
      </c>
      <c r="M75" s="113"/>
      <c r="N75" s="102"/>
    </row>
    <row r="76" spans="2:14" ht="46.5" customHeight="1" thickBot="1" x14ac:dyDescent="0.35">
      <c r="B76" s="96"/>
      <c r="C76" s="96"/>
      <c r="D76" s="96"/>
      <c r="E76" s="96"/>
      <c r="F76" s="96"/>
      <c r="G76" s="96"/>
      <c r="H76" s="65" t="s">
        <v>54</v>
      </c>
      <c r="I76" s="66">
        <f>K76+L76+M76+N76</f>
        <v>158439.1</v>
      </c>
      <c r="J76" s="42">
        <v>0</v>
      </c>
      <c r="K76" s="43">
        <v>0</v>
      </c>
      <c r="L76" s="67">
        <v>158061.70000000001</v>
      </c>
      <c r="M76" s="51">
        <v>377.4</v>
      </c>
      <c r="N76" s="42">
        <v>0</v>
      </c>
    </row>
    <row r="77" spans="2:14" ht="18.75" customHeight="1" x14ac:dyDescent="0.2">
      <c r="B77" s="96"/>
      <c r="C77" s="96"/>
      <c r="D77" s="96"/>
      <c r="E77" s="96"/>
      <c r="F77" s="96"/>
      <c r="G77" s="96"/>
      <c r="H77" s="96" t="s">
        <v>18</v>
      </c>
      <c r="I77" s="103">
        <f>K77+L77+M77+N77</f>
        <v>9222.5999999999985</v>
      </c>
      <c r="J77" s="101">
        <v>0</v>
      </c>
      <c r="K77" s="101">
        <v>0</v>
      </c>
      <c r="L77" s="107">
        <f>4868.4+4354.2</f>
        <v>9222.5999999999985</v>
      </c>
      <c r="M77" s="105">
        <v>0</v>
      </c>
      <c r="N77" s="101">
        <v>0</v>
      </c>
    </row>
    <row r="78" spans="2:14" ht="17.25" customHeight="1" thickBot="1" x14ac:dyDescent="0.25">
      <c r="B78" s="96"/>
      <c r="C78" s="96"/>
      <c r="D78" s="96"/>
      <c r="E78" s="96"/>
      <c r="F78" s="96"/>
      <c r="G78" s="96"/>
      <c r="H78" s="98"/>
      <c r="I78" s="104"/>
      <c r="J78" s="102"/>
      <c r="K78" s="102"/>
      <c r="L78" s="104"/>
      <c r="M78" s="106"/>
      <c r="N78" s="102"/>
    </row>
    <row r="79" spans="2:14" ht="48.75" customHeight="1" thickBot="1" x14ac:dyDescent="0.35">
      <c r="B79" s="96"/>
      <c r="C79" s="96"/>
      <c r="D79" s="96"/>
      <c r="E79" s="96"/>
      <c r="F79" s="96"/>
      <c r="G79" s="96"/>
      <c r="H79" s="65" t="s">
        <v>54</v>
      </c>
      <c r="I79" s="68">
        <f>K79+L79+M79+N79</f>
        <v>4354.1710000000003</v>
      </c>
      <c r="J79" s="61">
        <v>0</v>
      </c>
      <c r="K79" s="61">
        <v>0</v>
      </c>
      <c r="L79" s="69">
        <f>4354.171</f>
        <v>4354.1710000000003</v>
      </c>
      <c r="M79" s="71">
        <v>0</v>
      </c>
      <c r="N79" s="61">
        <v>0</v>
      </c>
    </row>
    <row r="80" spans="2:14" ht="30" customHeight="1" thickBot="1" x14ac:dyDescent="0.25">
      <c r="B80" s="96"/>
      <c r="C80" s="96"/>
      <c r="D80" s="96"/>
      <c r="E80" s="96"/>
      <c r="F80" s="96"/>
      <c r="G80" s="96"/>
      <c r="H80" s="65" t="s">
        <v>19</v>
      </c>
      <c r="I80" s="24">
        <f t="shared" si="42"/>
        <v>0</v>
      </c>
      <c r="J80" s="30">
        <v>0</v>
      </c>
      <c r="K80" s="30">
        <v>0</v>
      </c>
      <c r="L80" s="59">
        <v>0</v>
      </c>
      <c r="M80" s="30">
        <v>0</v>
      </c>
      <c r="N80" s="30">
        <v>0</v>
      </c>
    </row>
    <row r="81" spans="1:27" ht="30" customHeight="1" thickBot="1" x14ac:dyDescent="0.25">
      <c r="B81" s="97"/>
      <c r="C81" s="97"/>
      <c r="D81" s="97"/>
      <c r="E81" s="97"/>
      <c r="F81" s="97"/>
      <c r="G81" s="97"/>
      <c r="H81" s="65" t="s">
        <v>64</v>
      </c>
      <c r="I81" s="24">
        <f t="shared" ref="I81" si="43">K81+L81+M81+N81</f>
        <v>0</v>
      </c>
      <c r="J81" s="30">
        <v>0</v>
      </c>
      <c r="K81" s="30">
        <v>0</v>
      </c>
      <c r="L81" s="59">
        <v>0</v>
      </c>
      <c r="M81" s="30">
        <v>0</v>
      </c>
      <c r="N81" s="30">
        <v>0</v>
      </c>
    </row>
    <row r="82" spans="1:27" ht="30" customHeight="1" thickBot="1" x14ac:dyDescent="0.25">
      <c r="B82" s="92" t="s">
        <v>29</v>
      </c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4"/>
    </row>
    <row r="83" spans="1:27" s="1" customFormat="1" ht="125.25" customHeight="1" thickBot="1" x14ac:dyDescent="0.25">
      <c r="B83" s="95" t="s">
        <v>35</v>
      </c>
      <c r="C83" s="95"/>
      <c r="D83" s="95"/>
      <c r="E83" s="95"/>
      <c r="F83" s="95"/>
      <c r="G83" s="95"/>
      <c r="H83" s="56" t="s">
        <v>33</v>
      </c>
      <c r="I83" s="20">
        <f>K83+L83+M83+N83</f>
        <v>504753.38100000005</v>
      </c>
      <c r="J83" s="21">
        <f>J84+J85+J86+J87+J88+J89+J90+J91+J92</f>
        <v>0</v>
      </c>
      <c r="K83" s="20">
        <f>K84+K85+K86+K87+K88+K89+K90+K91+K92</f>
        <v>147793.60000000001</v>
      </c>
      <c r="L83" s="20">
        <f t="shared" ref="L83:N83" si="44">L84+L85+L86+L87+L88+L89+L90+L91+L92</f>
        <v>356959.78100000002</v>
      </c>
      <c r="M83" s="21">
        <f t="shared" si="44"/>
        <v>0</v>
      </c>
      <c r="N83" s="21">
        <f t="shared" si="44"/>
        <v>0</v>
      </c>
    </row>
    <row r="84" spans="1:27" s="1" customFormat="1" ht="45.75" hidden="1" customHeight="1" thickBot="1" x14ac:dyDescent="0.25">
      <c r="B84" s="96"/>
      <c r="C84" s="96"/>
      <c r="D84" s="96"/>
      <c r="E84" s="96"/>
      <c r="F84" s="96"/>
      <c r="G84" s="96"/>
      <c r="H84" s="22" t="s">
        <v>0</v>
      </c>
      <c r="I84" s="24">
        <f>I94</f>
        <v>0</v>
      </c>
      <c r="J84" s="24">
        <f t="shared" ref="J84:N84" si="45">J94</f>
        <v>0</v>
      </c>
      <c r="K84" s="24">
        <f t="shared" si="45"/>
        <v>0</v>
      </c>
      <c r="L84" s="24">
        <f t="shared" si="45"/>
        <v>0</v>
      </c>
      <c r="M84" s="24">
        <f t="shared" si="45"/>
        <v>0</v>
      </c>
      <c r="N84" s="24">
        <f t="shared" si="45"/>
        <v>0</v>
      </c>
    </row>
    <row r="85" spans="1:27" s="1" customFormat="1" ht="36" hidden="1" customHeight="1" thickBot="1" x14ac:dyDescent="0.25">
      <c r="B85" s="96"/>
      <c r="C85" s="96"/>
      <c r="D85" s="96"/>
      <c r="E85" s="96"/>
      <c r="F85" s="96"/>
      <c r="G85" s="96"/>
      <c r="H85" s="22" t="s">
        <v>1</v>
      </c>
      <c r="I85" s="24">
        <f>I95</f>
        <v>0</v>
      </c>
      <c r="J85" s="24">
        <f t="shared" ref="J85:N85" si="46">J95</f>
        <v>0</v>
      </c>
      <c r="K85" s="24">
        <f t="shared" si="46"/>
        <v>0</v>
      </c>
      <c r="L85" s="24">
        <f t="shared" si="46"/>
        <v>0</v>
      </c>
      <c r="M85" s="24">
        <f t="shared" si="46"/>
        <v>0</v>
      </c>
      <c r="N85" s="24">
        <f t="shared" si="46"/>
        <v>0</v>
      </c>
    </row>
    <row r="86" spans="1:27" s="1" customFormat="1" ht="33.75" customHeight="1" thickBot="1" x14ac:dyDescent="0.25">
      <c r="B86" s="96"/>
      <c r="C86" s="96"/>
      <c r="D86" s="96"/>
      <c r="E86" s="96"/>
      <c r="F86" s="96"/>
      <c r="G86" s="96"/>
      <c r="H86" s="22" t="s">
        <v>2</v>
      </c>
      <c r="I86" s="23">
        <f>I96</f>
        <v>3792.9</v>
      </c>
      <c r="J86" s="24">
        <f>J96</f>
        <v>0</v>
      </c>
      <c r="K86" s="24">
        <f t="shared" ref="K86:N86" si="47">K96</f>
        <v>0</v>
      </c>
      <c r="L86" s="23">
        <f t="shared" si="47"/>
        <v>3792.9</v>
      </c>
      <c r="M86" s="24">
        <f>M96</f>
        <v>0</v>
      </c>
      <c r="N86" s="24">
        <f t="shared" si="47"/>
        <v>0</v>
      </c>
    </row>
    <row r="87" spans="1:27" s="1" customFormat="1" ht="33" customHeight="1" thickBot="1" x14ac:dyDescent="0.25">
      <c r="B87" s="96"/>
      <c r="C87" s="96"/>
      <c r="D87" s="96"/>
      <c r="E87" s="96"/>
      <c r="F87" s="96"/>
      <c r="G87" s="96"/>
      <c r="H87" s="22" t="s">
        <v>3</v>
      </c>
      <c r="I87" s="23">
        <f t="shared" ref="I87:I92" si="48">I97+I104</f>
        <v>70595.899999999994</v>
      </c>
      <c r="J87" s="24">
        <f t="shared" ref="J87:N87" si="49">J97+J104</f>
        <v>0</v>
      </c>
      <c r="K87" s="24">
        <f t="shared" si="49"/>
        <v>0</v>
      </c>
      <c r="L87" s="23">
        <f t="shared" si="49"/>
        <v>70595.899999999994</v>
      </c>
      <c r="M87" s="24">
        <f t="shared" si="49"/>
        <v>0</v>
      </c>
      <c r="N87" s="24">
        <f t="shared" si="49"/>
        <v>0</v>
      </c>
    </row>
    <row r="88" spans="1:27" ht="32.25" customHeight="1" thickBot="1" x14ac:dyDescent="0.25">
      <c r="B88" s="96"/>
      <c r="C88" s="96"/>
      <c r="D88" s="96"/>
      <c r="E88" s="96"/>
      <c r="F88" s="96"/>
      <c r="G88" s="96"/>
      <c r="H88" s="22" t="s">
        <v>16</v>
      </c>
      <c r="I88" s="23">
        <f t="shared" si="48"/>
        <v>145085.5</v>
      </c>
      <c r="J88" s="24">
        <f t="shared" ref="J88:N92" si="50">J98+J105</f>
        <v>0</v>
      </c>
      <c r="K88" s="23">
        <f t="shared" si="50"/>
        <v>109831.6</v>
      </c>
      <c r="L88" s="23">
        <f t="shared" si="50"/>
        <v>35253.9</v>
      </c>
      <c r="M88" s="24">
        <f t="shared" si="50"/>
        <v>0</v>
      </c>
      <c r="N88" s="24">
        <f t="shared" si="50"/>
        <v>0</v>
      </c>
    </row>
    <row r="89" spans="1:27" ht="33" customHeight="1" thickBot="1" x14ac:dyDescent="0.25">
      <c r="B89" s="96"/>
      <c r="C89" s="96"/>
      <c r="D89" s="96"/>
      <c r="E89" s="96"/>
      <c r="F89" s="96"/>
      <c r="G89" s="96"/>
      <c r="H89" s="22" t="s">
        <v>17</v>
      </c>
      <c r="I89" s="23">
        <f t="shared" si="48"/>
        <v>37962</v>
      </c>
      <c r="J89" s="24">
        <f t="shared" si="50"/>
        <v>0</v>
      </c>
      <c r="K89" s="24">
        <f t="shared" si="50"/>
        <v>37962</v>
      </c>
      <c r="L89" s="33">
        <f t="shared" si="50"/>
        <v>0</v>
      </c>
      <c r="M89" s="24">
        <f t="shared" si="50"/>
        <v>0</v>
      </c>
      <c r="N89" s="24">
        <f t="shared" si="50"/>
        <v>0</v>
      </c>
    </row>
    <row r="90" spans="1:27" ht="29.25" customHeight="1" thickBot="1" x14ac:dyDescent="0.25">
      <c r="A90" s="1"/>
      <c r="B90" s="96"/>
      <c r="C90" s="96"/>
      <c r="D90" s="96"/>
      <c r="E90" s="96"/>
      <c r="F90" s="96"/>
      <c r="G90" s="96"/>
      <c r="H90" s="22" t="s">
        <v>18</v>
      </c>
      <c r="I90" s="23">
        <f t="shared" si="48"/>
        <v>88812.801000000007</v>
      </c>
      <c r="J90" s="24">
        <f t="shared" si="50"/>
        <v>0</v>
      </c>
      <c r="K90" s="24">
        <f t="shared" si="50"/>
        <v>0</v>
      </c>
      <c r="L90" s="24">
        <f t="shared" si="50"/>
        <v>88812.801000000007</v>
      </c>
      <c r="M90" s="24">
        <f t="shared" si="50"/>
        <v>0</v>
      </c>
      <c r="N90" s="24">
        <f t="shared" si="50"/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3" customHeight="1" thickBot="1" x14ac:dyDescent="0.25">
      <c r="A91" s="1"/>
      <c r="B91" s="96"/>
      <c r="C91" s="96"/>
      <c r="D91" s="96"/>
      <c r="E91" s="96"/>
      <c r="F91" s="96"/>
      <c r="G91" s="96"/>
      <c r="H91" s="22" t="s">
        <v>19</v>
      </c>
      <c r="I91" s="23">
        <f t="shared" si="48"/>
        <v>79252.14</v>
      </c>
      <c r="J91" s="24">
        <f t="shared" si="50"/>
        <v>0</v>
      </c>
      <c r="K91" s="24">
        <f t="shared" si="50"/>
        <v>0</v>
      </c>
      <c r="L91" s="24">
        <f t="shared" si="50"/>
        <v>79252.14</v>
      </c>
      <c r="M91" s="24">
        <f t="shared" si="50"/>
        <v>0</v>
      </c>
      <c r="N91" s="24">
        <f t="shared" si="50"/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33" customHeight="1" thickBot="1" x14ac:dyDescent="0.25">
      <c r="A92" s="1"/>
      <c r="B92" s="97"/>
      <c r="C92" s="97"/>
      <c r="D92" s="97"/>
      <c r="E92" s="97"/>
      <c r="F92" s="97"/>
      <c r="G92" s="97"/>
      <c r="H92" s="22" t="s">
        <v>64</v>
      </c>
      <c r="I92" s="33">
        <f t="shared" si="48"/>
        <v>79252.14</v>
      </c>
      <c r="J92" s="24">
        <f t="shared" si="50"/>
        <v>0</v>
      </c>
      <c r="K92" s="24">
        <f t="shared" si="50"/>
        <v>0</v>
      </c>
      <c r="L92" s="24">
        <f t="shared" si="50"/>
        <v>79252.14</v>
      </c>
      <c r="M92" s="24">
        <f t="shared" si="50"/>
        <v>0</v>
      </c>
      <c r="N92" s="24">
        <f t="shared" si="50"/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19.25" customHeight="1" thickBot="1" x14ac:dyDescent="0.25">
      <c r="A93" s="1"/>
      <c r="B93" s="95" t="s">
        <v>26</v>
      </c>
      <c r="C93" s="95" t="s">
        <v>45</v>
      </c>
      <c r="D93" s="95" t="s">
        <v>49</v>
      </c>
      <c r="E93" s="95" t="s">
        <v>49</v>
      </c>
      <c r="F93" s="95" t="s">
        <v>49</v>
      </c>
      <c r="G93" s="95" t="s">
        <v>66</v>
      </c>
      <c r="H93" s="26" t="s">
        <v>31</v>
      </c>
      <c r="I93" s="27">
        <f>K93+L93+M93+N93</f>
        <v>408144.41599999997</v>
      </c>
      <c r="J93" s="28">
        <f>J94+J95+J96+J97+J98+J99+J100+J101</f>
        <v>0</v>
      </c>
      <c r="K93" s="27">
        <f>K94+K95+K96+K97+K98+K99+K100+K101+K102</f>
        <v>147793.60000000001</v>
      </c>
      <c r="L93" s="27">
        <f t="shared" ref="L93:N93" si="51">L94+L95+L96+L97+L98+L99+L100+L101+L102</f>
        <v>260350.81599999999</v>
      </c>
      <c r="M93" s="41">
        <f t="shared" si="51"/>
        <v>0</v>
      </c>
      <c r="N93" s="41">
        <f t="shared" si="51"/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36" hidden="1" customHeight="1" thickBot="1" x14ac:dyDescent="0.25">
      <c r="A94" s="1"/>
      <c r="B94" s="96"/>
      <c r="C94" s="96"/>
      <c r="D94" s="96"/>
      <c r="E94" s="96"/>
      <c r="F94" s="96"/>
      <c r="G94" s="96"/>
      <c r="H94" s="22" t="s">
        <v>0</v>
      </c>
      <c r="I94" s="24">
        <f t="shared" ref="I94:I100" si="52">K94+L94+M94+N94</f>
        <v>0</v>
      </c>
      <c r="J94" s="24">
        <v>0</v>
      </c>
      <c r="K94" s="30">
        <v>0</v>
      </c>
      <c r="L94" s="24">
        <v>0</v>
      </c>
      <c r="M94" s="24">
        <v>0</v>
      </c>
      <c r="N94" s="24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34.5" hidden="1" customHeight="1" thickBot="1" x14ac:dyDescent="0.25">
      <c r="A95" s="1"/>
      <c r="B95" s="96"/>
      <c r="C95" s="96"/>
      <c r="D95" s="96"/>
      <c r="E95" s="96"/>
      <c r="F95" s="96"/>
      <c r="G95" s="96"/>
      <c r="H95" s="22" t="s">
        <v>1</v>
      </c>
      <c r="I95" s="24">
        <f t="shared" si="52"/>
        <v>0</v>
      </c>
      <c r="J95" s="24">
        <v>0</v>
      </c>
      <c r="K95" s="30">
        <v>0</v>
      </c>
      <c r="L95" s="24">
        <v>0</v>
      </c>
      <c r="M95" s="24">
        <v>0</v>
      </c>
      <c r="N95" s="24">
        <v>0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36.75" customHeight="1" thickBot="1" x14ac:dyDescent="0.25">
      <c r="A96" s="1"/>
      <c r="B96" s="96"/>
      <c r="C96" s="96"/>
      <c r="D96" s="96"/>
      <c r="E96" s="96"/>
      <c r="F96" s="96"/>
      <c r="G96" s="96"/>
      <c r="H96" s="22" t="s">
        <v>2</v>
      </c>
      <c r="I96" s="23">
        <f>K96+L96+M96+N96</f>
        <v>3792.9</v>
      </c>
      <c r="J96" s="24">
        <v>0</v>
      </c>
      <c r="K96" s="30">
        <v>0</v>
      </c>
      <c r="L96" s="23">
        <v>3792.9</v>
      </c>
      <c r="M96" s="24">
        <v>0</v>
      </c>
      <c r="N96" s="24">
        <v>0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36.75" customHeight="1" thickBot="1" x14ac:dyDescent="0.25">
      <c r="A97" s="1"/>
      <c r="B97" s="96"/>
      <c r="C97" s="96"/>
      <c r="D97" s="96"/>
      <c r="E97" s="96"/>
      <c r="F97" s="96"/>
      <c r="G97" s="96"/>
      <c r="H97" s="65" t="s">
        <v>3</v>
      </c>
      <c r="I97" s="31">
        <f t="shared" si="52"/>
        <v>42033.1</v>
      </c>
      <c r="J97" s="30">
        <v>0</v>
      </c>
      <c r="K97" s="30">
        <v>0</v>
      </c>
      <c r="L97" s="31">
        <v>42033.1</v>
      </c>
      <c r="M97" s="30">
        <v>0</v>
      </c>
      <c r="N97" s="30">
        <v>0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34.5" customHeight="1" thickBot="1" x14ac:dyDescent="0.25">
      <c r="A98" s="1"/>
      <c r="B98" s="96"/>
      <c r="C98" s="96"/>
      <c r="D98" s="96"/>
      <c r="E98" s="96"/>
      <c r="F98" s="96"/>
      <c r="G98" s="96"/>
      <c r="H98" s="65" t="s">
        <v>50</v>
      </c>
      <c r="I98" s="46">
        <f t="shared" si="52"/>
        <v>109831.6</v>
      </c>
      <c r="J98" s="45">
        <v>0</v>
      </c>
      <c r="K98" s="46">
        <v>109831.6</v>
      </c>
      <c r="L98" s="45">
        <v>0</v>
      </c>
      <c r="M98" s="30">
        <v>0</v>
      </c>
      <c r="N98" s="30">
        <v>0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8.5" customHeight="1" thickBot="1" x14ac:dyDescent="0.25">
      <c r="A99" s="1"/>
      <c r="B99" s="96"/>
      <c r="C99" s="96"/>
      <c r="D99" s="96"/>
      <c r="E99" s="96"/>
      <c r="F99" s="96"/>
      <c r="G99" s="96"/>
      <c r="H99" s="65" t="s">
        <v>57</v>
      </c>
      <c r="I99" s="46">
        <f>K99+L99+M99+N99</f>
        <v>37962</v>
      </c>
      <c r="J99" s="45">
        <v>0</v>
      </c>
      <c r="K99" s="46">
        <v>37962</v>
      </c>
      <c r="L99" s="45">
        <v>0</v>
      </c>
      <c r="M99" s="30">
        <v>0</v>
      </c>
      <c r="N99" s="30">
        <v>0</v>
      </c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30.75" customHeight="1" thickBot="1" x14ac:dyDescent="0.25">
      <c r="A100" s="1"/>
      <c r="B100" s="96"/>
      <c r="C100" s="96"/>
      <c r="D100" s="96"/>
      <c r="E100" s="96"/>
      <c r="F100" s="96"/>
      <c r="G100" s="96"/>
      <c r="H100" s="65" t="s">
        <v>18</v>
      </c>
      <c r="I100" s="39">
        <f t="shared" si="52"/>
        <v>56020.536</v>
      </c>
      <c r="J100" s="45">
        <v>0</v>
      </c>
      <c r="K100" s="47">
        <v>0</v>
      </c>
      <c r="L100" s="30">
        <v>56020.536</v>
      </c>
      <c r="M100" s="30">
        <v>0</v>
      </c>
      <c r="N100" s="30"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39.75" customHeight="1" thickBot="1" x14ac:dyDescent="0.25">
      <c r="A101" s="1"/>
      <c r="B101" s="96"/>
      <c r="C101" s="96"/>
      <c r="D101" s="96"/>
      <c r="E101" s="96"/>
      <c r="F101" s="96"/>
      <c r="G101" s="96"/>
      <c r="H101" s="65" t="s">
        <v>19</v>
      </c>
      <c r="I101" s="39">
        <f t="shared" ref="I101" si="53">K101+L101+M101+N101</f>
        <v>79252.14</v>
      </c>
      <c r="J101" s="45">
        <v>0</v>
      </c>
      <c r="K101" s="47">
        <v>0</v>
      </c>
      <c r="L101" s="30">
        <v>79252.14</v>
      </c>
      <c r="M101" s="30">
        <v>0</v>
      </c>
      <c r="N101" s="30"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39.75" customHeight="1" thickBot="1" x14ac:dyDescent="0.25">
      <c r="A102" s="1"/>
      <c r="B102" s="97"/>
      <c r="C102" s="97"/>
      <c r="D102" s="97"/>
      <c r="E102" s="97"/>
      <c r="F102" s="97"/>
      <c r="G102" s="119"/>
      <c r="H102" s="65" t="s">
        <v>64</v>
      </c>
      <c r="I102" s="39">
        <f t="shared" ref="I102" si="54">K102+L102+M102+N102</f>
        <v>79252.14</v>
      </c>
      <c r="J102" s="30">
        <v>0</v>
      </c>
      <c r="K102" s="30">
        <v>0</v>
      </c>
      <c r="L102" s="30">
        <v>79252.14</v>
      </c>
      <c r="M102" s="30">
        <v>0</v>
      </c>
      <c r="N102" s="30">
        <v>0</v>
      </c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23.75" customHeight="1" thickBot="1" x14ac:dyDescent="0.25">
      <c r="A103" s="1"/>
      <c r="B103" s="116" t="s">
        <v>52</v>
      </c>
      <c r="C103" s="116" t="s">
        <v>46</v>
      </c>
      <c r="D103" s="116" t="s">
        <v>49</v>
      </c>
      <c r="E103" s="116" t="s">
        <v>49</v>
      </c>
      <c r="F103" s="116" t="s">
        <v>49</v>
      </c>
      <c r="G103" s="116" t="s">
        <v>67</v>
      </c>
      <c r="H103" s="29" t="s">
        <v>39</v>
      </c>
      <c r="I103" s="31">
        <f>J103+K103+L103+M103+N103</f>
        <v>96608.964999999997</v>
      </c>
      <c r="J103" s="39">
        <f>J104+J105+J106+J107+J108+J109</f>
        <v>0</v>
      </c>
      <c r="K103" s="39">
        <f t="shared" ref="K103:N103" si="55">K104+K105+K106+K107+K108+K109</f>
        <v>0</v>
      </c>
      <c r="L103" s="39">
        <f t="shared" si="55"/>
        <v>96608.964999999997</v>
      </c>
      <c r="M103" s="39">
        <f t="shared" si="55"/>
        <v>0</v>
      </c>
      <c r="N103" s="39">
        <f t="shared" si="55"/>
        <v>0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54" customHeight="1" thickBot="1" x14ac:dyDescent="0.25">
      <c r="A104" s="1"/>
      <c r="B104" s="117"/>
      <c r="C104" s="117"/>
      <c r="D104" s="117"/>
      <c r="E104" s="117"/>
      <c r="F104" s="117"/>
      <c r="G104" s="117"/>
      <c r="H104" s="29" t="s">
        <v>3</v>
      </c>
      <c r="I104" s="31">
        <f>K104+L104+M104+N104</f>
        <v>28562.799999999999</v>
      </c>
      <c r="J104" s="30">
        <v>0</v>
      </c>
      <c r="K104" s="30">
        <v>0</v>
      </c>
      <c r="L104" s="31">
        <v>28562.799999999999</v>
      </c>
      <c r="M104" s="30">
        <v>0</v>
      </c>
      <c r="N104" s="30">
        <v>0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45" customHeight="1" thickBot="1" x14ac:dyDescent="0.25">
      <c r="A105" s="1"/>
      <c r="B105" s="117"/>
      <c r="C105" s="117"/>
      <c r="D105" s="117"/>
      <c r="E105" s="117"/>
      <c r="F105" s="117"/>
      <c r="G105" s="117"/>
      <c r="H105" s="29" t="s">
        <v>50</v>
      </c>
      <c r="I105" s="31">
        <f t="shared" ref="I105:I108" si="56">K105+L105+M105+N105</f>
        <v>35253.9</v>
      </c>
      <c r="J105" s="30">
        <v>0</v>
      </c>
      <c r="K105" s="30">
        <v>0</v>
      </c>
      <c r="L105" s="31">
        <v>35253.9</v>
      </c>
      <c r="M105" s="30">
        <v>0</v>
      </c>
      <c r="N105" s="30">
        <v>0</v>
      </c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40.5" customHeight="1" thickBot="1" x14ac:dyDescent="0.25">
      <c r="A106" s="1"/>
      <c r="B106" s="117"/>
      <c r="C106" s="117"/>
      <c r="D106" s="117"/>
      <c r="E106" s="117"/>
      <c r="F106" s="117"/>
      <c r="G106" s="117"/>
      <c r="H106" s="29" t="s">
        <v>57</v>
      </c>
      <c r="I106" s="48">
        <f>K106+L106+M106+N106</f>
        <v>0</v>
      </c>
      <c r="J106" s="48">
        <v>0</v>
      </c>
      <c r="K106" s="48">
        <v>0</v>
      </c>
      <c r="L106" s="48">
        <v>0</v>
      </c>
      <c r="M106" s="34">
        <v>0</v>
      </c>
      <c r="N106" s="30">
        <v>0</v>
      </c>
      <c r="O106" s="1"/>
      <c r="P106" s="1"/>
      <c r="Q106" s="1"/>
      <c r="R106" s="18"/>
      <c r="S106" s="18"/>
      <c r="T106" s="18"/>
      <c r="U106" s="18"/>
      <c r="V106" s="18"/>
      <c r="W106" s="18"/>
      <c r="X106" s="1"/>
      <c r="Y106" s="1"/>
      <c r="Z106" s="1"/>
      <c r="AA106" s="1"/>
    </row>
    <row r="107" spans="1:27" ht="40.5" customHeight="1" thickBot="1" x14ac:dyDescent="0.25">
      <c r="A107" s="1"/>
      <c r="B107" s="117"/>
      <c r="C107" s="117"/>
      <c r="D107" s="117"/>
      <c r="E107" s="117"/>
      <c r="F107" s="117"/>
      <c r="G107" s="117"/>
      <c r="H107" s="29" t="s">
        <v>18</v>
      </c>
      <c r="I107" s="54">
        <f t="shared" si="56"/>
        <v>32792.264999999999</v>
      </c>
      <c r="J107" s="48">
        <v>0</v>
      </c>
      <c r="K107" s="48">
        <v>0</v>
      </c>
      <c r="L107" s="54">
        <v>32792.264999999999</v>
      </c>
      <c r="M107" s="34">
        <v>0</v>
      </c>
      <c r="N107" s="30">
        <v>0</v>
      </c>
      <c r="O107" s="1"/>
      <c r="P107" s="1"/>
      <c r="Q107" s="1"/>
      <c r="R107" s="18"/>
      <c r="S107" s="18"/>
      <c r="T107" s="18"/>
      <c r="U107" s="18"/>
      <c r="V107" s="18"/>
      <c r="W107" s="18"/>
      <c r="X107" s="1"/>
      <c r="Y107" s="1"/>
      <c r="Z107" s="1"/>
      <c r="AA107" s="1"/>
    </row>
    <row r="108" spans="1:27" ht="40.5" customHeight="1" thickBot="1" x14ac:dyDescent="0.25">
      <c r="A108" s="1"/>
      <c r="B108" s="117"/>
      <c r="C108" s="117"/>
      <c r="D108" s="117"/>
      <c r="E108" s="117"/>
      <c r="F108" s="117"/>
      <c r="G108" s="117"/>
      <c r="H108" s="29" t="s">
        <v>19</v>
      </c>
      <c r="I108" s="34">
        <f t="shared" si="56"/>
        <v>0</v>
      </c>
      <c r="J108" s="34">
        <v>0</v>
      </c>
      <c r="K108" s="34">
        <v>0</v>
      </c>
      <c r="L108" s="34">
        <v>0</v>
      </c>
      <c r="M108" s="34">
        <v>0</v>
      </c>
      <c r="N108" s="30">
        <v>0</v>
      </c>
      <c r="O108" s="1"/>
      <c r="P108" s="1"/>
      <c r="Q108" s="1"/>
      <c r="R108" s="18"/>
      <c r="S108" s="18"/>
      <c r="T108" s="18"/>
      <c r="U108" s="18"/>
      <c r="V108" s="18"/>
      <c r="W108" s="18"/>
      <c r="X108" s="1"/>
      <c r="Y108" s="1"/>
      <c r="Z108" s="1"/>
      <c r="AA108" s="1"/>
    </row>
    <row r="109" spans="1:27" ht="40.5" customHeight="1" thickBot="1" x14ac:dyDescent="0.25">
      <c r="A109" s="1"/>
      <c r="B109" s="120"/>
      <c r="C109" s="120"/>
      <c r="D109" s="120"/>
      <c r="E109" s="120"/>
      <c r="F109" s="120"/>
      <c r="G109" s="121"/>
      <c r="H109" s="37" t="s">
        <v>64</v>
      </c>
      <c r="I109" s="34">
        <f t="shared" ref="I109" si="57">K109+L109+M109+N109</f>
        <v>0</v>
      </c>
      <c r="J109" s="34">
        <v>0</v>
      </c>
      <c r="K109" s="34">
        <v>0</v>
      </c>
      <c r="L109" s="34">
        <v>0</v>
      </c>
      <c r="M109" s="34">
        <v>0</v>
      </c>
      <c r="N109" s="30">
        <v>0</v>
      </c>
      <c r="O109" s="1"/>
      <c r="P109" s="1"/>
      <c r="Q109" s="1"/>
      <c r="R109" s="18"/>
      <c r="S109" s="18"/>
      <c r="T109" s="18"/>
      <c r="U109" s="18"/>
      <c r="V109" s="18"/>
      <c r="W109" s="18"/>
      <c r="X109" s="1"/>
      <c r="Y109" s="1"/>
      <c r="Z109" s="1"/>
      <c r="AA109" s="1"/>
    </row>
    <row r="110" spans="1:27" ht="52.5" customHeight="1" thickBot="1" x14ac:dyDescent="0.25">
      <c r="A110" s="1"/>
      <c r="B110" s="92" t="s">
        <v>40</v>
      </c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4"/>
      <c r="O110" s="1"/>
      <c r="P110" s="1"/>
      <c r="Q110" s="1"/>
      <c r="R110" s="18"/>
      <c r="S110" s="18"/>
      <c r="T110" s="18"/>
      <c r="U110" s="18"/>
      <c r="V110" s="18"/>
      <c r="W110" s="18"/>
      <c r="X110" s="1"/>
      <c r="Y110" s="1"/>
      <c r="Z110" s="1"/>
      <c r="AA110" s="1"/>
    </row>
    <row r="111" spans="1:27" ht="116.25" customHeight="1" thickBot="1" x14ac:dyDescent="0.25">
      <c r="A111" s="1"/>
      <c r="B111" s="95" t="s">
        <v>41</v>
      </c>
      <c r="C111" s="95"/>
      <c r="D111" s="95"/>
      <c r="E111" s="95"/>
      <c r="F111" s="95"/>
      <c r="G111" s="95"/>
      <c r="H111" s="29" t="s">
        <v>39</v>
      </c>
      <c r="I111" s="31">
        <f>K111+L111+M111+N111</f>
        <v>5164.3</v>
      </c>
      <c r="J111" s="39">
        <f>J112+J113+J114</f>
        <v>0</v>
      </c>
      <c r="K111" s="39">
        <f t="shared" ref="K111:N111" si="58">K112+K113+K114</f>
        <v>0</v>
      </c>
      <c r="L111" s="39">
        <f t="shared" si="58"/>
        <v>0</v>
      </c>
      <c r="M111" s="39">
        <f t="shared" si="58"/>
        <v>5164.3</v>
      </c>
      <c r="N111" s="39">
        <f t="shared" si="58"/>
        <v>0</v>
      </c>
      <c r="O111" s="1"/>
      <c r="P111" s="1"/>
      <c r="Q111" s="1"/>
      <c r="R111" s="18"/>
      <c r="S111" s="18"/>
      <c r="T111" s="18"/>
      <c r="U111" s="18"/>
      <c r="V111" s="18"/>
      <c r="W111" s="18"/>
      <c r="X111" s="1"/>
      <c r="Y111" s="1"/>
      <c r="Z111" s="1"/>
      <c r="AA111" s="1"/>
    </row>
    <row r="112" spans="1:27" ht="40.5" customHeight="1" thickBot="1" x14ac:dyDescent="0.25">
      <c r="A112" s="1"/>
      <c r="B112" s="96"/>
      <c r="C112" s="96"/>
      <c r="D112" s="96"/>
      <c r="E112" s="96"/>
      <c r="F112" s="96"/>
      <c r="G112" s="96"/>
      <c r="H112" s="29" t="s">
        <v>18</v>
      </c>
      <c r="I112" s="31">
        <f t="shared" ref="I112:I113" si="59">K112+L112+M112+N112</f>
        <v>5164.3</v>
      </c>
      <c r="J112" s="30">
        <f t="shared" ref="J112:N114" si="60">J116</f>
        <v>0</v>
      </c>
      <c r="K112" s="30">
        <f t="shared" si="60"/>
        <v>0</v>
      </c>
      <c r="L112" s="30">
        <f t="shared" si="60"/>
        <v>0</v>
      </c>
      <c r="M112" s="31">
        <f t="shared" si="60"/>
        <v>5164.3</v>
      </c>
      <c r="N112" s="30">
        <f t="shared" si="60"/>
        <v>0</v>
      </c>
      <c r="O112" s="1"/>
      <c r="P112" s="1"/>
      <c r="Q112" s="1"/>
      <c r="R112" s="1"/>
      <c r="S112" s="18"/>
      <c r="T112" s="1"/>
      <c r="U112" s="1"/>
      <c r="V112" s="1"/>
      <c r="W112" s="1"/>
      <c r="X112" s="1"/>
      <c r="Y112" s="1"/>
      <c r="Z112" s="1"/>
      <c r="AA112" s="1"/>
    </row>
    <row r="113" spans="1:27" ht="40.5" customHeight="1" thickBot="1" x14ac:dyDescent="0.25">
      <c r="A113" s="1"/>
      <c r="B113" s="96"/>
      <c r="C113" s="96"/>
      <c r="D113" s="96"/>
      <c r="E113" s="96"/>
      <c r="F113" s="96"/>
      <c r="G113" s="96"/>
      <c r="H113" s="29" t="s">
        <v>19</v>
      </c>
      <c r="I113" s="30">
        <f t="shared" si="59"/>
        <v>0</v>
      </c>
      <c r="J113" s="30">
        <f t="shared" si="60"/>
        <v>0</v>
      </c>
      <c r="K113" s="30">
        <f t="shared" si="60"/>
        <v>0</v>
      </c>
      <c r="L113" s="30">
        <f t="shared" si="60"/>
        <v>0</v>
      </c>
      <c r="M113" s="30">
        <f t="shared" si="60"/>
        <v>0</v>
      </c>
      <c r="N113" s="30">
        <f t="shared" si="60"/>
        <v>0</v>
      </c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40.5" customHeight="1" thickBot="1" x14ac:dyDescent="0.25">
      <c r="A114" s="1"/>
      <c r="B114" s="122"/>
      <c r="C114" s="122"/>
      <c r="D114" s="122"/>
      <c r="E114" s="122"/>
      <c r="F114" s="122"/>
      <c r="G114" s="122"/>
      <c r="H114" s="37" t="s">
        <v>64</v>
      </c>
      <c r="I114" s="30">
        <f t="shared" ref="I114" si="61">K114+L114+M114+N114</f>
        <v>0</v>
      </c>
      <c r="J114" s="30">
        <f t="shared" si="60"/>
        <v>0</v>
      </c>
      <c r="K114" s="30">
        <f t="shared" si="60"/>
        <v>0</v>
      </c>
      <c r="L114" s="30">
        <f t="shared" si="60"/>
        <v>0</v>
      </c>
      <c r="M114" s="30">
        <f t="shared" si="60"/>
        <v>0</v>
      </c>
      <c r="N114" s="30">
        <f t="shared" si="60"/>
        <v>0</v>
      </c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08.75" customHeight="1" thickBot="1" x14ac:dyDescent="0.25">
      <c r="A115" s="1"/>
      <c r="B115" s="95" t="s">
        <v>42</v>
      </c>
      <c r="C115" s="95" t="s">
        <v>13</v>
      </c>
      <c r="D115" s="95" t="s">
        <v>49</v>
      </c>
      <c r="E115" s="95" t="s">
        <v>49</v>
      </c>
      <c r="F115" s="95" t="s">
        <v>49</v>
      </c>
      <c r="G115" s="95" t="s">
        <v>56</v>
      </c>
      <c r="H115" s="29" t="s">
        <v>39</v>
      </c>
      <c r="I115" s="31">
        <f>K115+L115+M115+N115</f>
        <v>5164.3</v>
      </c>
      <c r="J115" s="39">
        <f>J116+J117+J118</f>
        <v>0</v>
      </c>
      <c r="K115" s="39">
        <f t="shared" ref="K115:N115" si="62">K116+K117+K118</f>
        <v>0</v>
      </c>
      <c r="L115" s="39">
        <f t="shared" si="62"/>
        <v>0</v>
      </c>
      <c r="M115" s="39">
        <f t="shared" si="62"/>
        <v>5164.3</v>
      </c>
      <c r="N115" s="39">
        <f t="shared" si="62"/>
        <v>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40.5" customHeight="1" thickBot="1" x14ac:dyDescent="0.25">
      <c r="A116" s="1"/>
      <c r="B116" s="96"/>
      <c r="C116" s="96"/>
      <c r="D116" s="96"/>
      <c r="E116" s="96"/>
      <c r="F116" s="96"/>
      <c r="G116" s="96"/>
      <c r="H116" s="29" t="s">
        <v>18</v>
      </c>
      <c r="I116" s="31">
        <f t="shared" ref="I116:I117" si="63">K116+L116+M116+N116</f>
        <v>5164.3</v>
      </c>
      <c r="J116" s="30">
        <v>0</v>
      </c>
      <c r="K116" s="30">
        <v>0</v>
      </c>
      <c r="L116" s="30">
        <v>0</v>
      </c>
      <c r="M116" s="31">
        <v>5164.3</v>
      </c>
      <c r="N116" s="30">
        <v>0</v>
      </c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40.5" customHeight="1" thickBot="1" x14ac:dyDescent="0.25">
      <c r="A117" s="1"/>
      <c r="B117" s="96"/>
      <c r="C117" s="96"/>
      <c r="D117" s="96"/>
      <c r="E117" s="96"/>
      <c r="F117" s="96"/>
      <c r="G117" s="96"/>
      <c r="H117" s="29" t="s">
        <v>19</v>
      </c>
      <c r="I117" s="30">
        <f t="shared" si="63"/>
        <v>0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40.5" customHeight="1" thickBot="1" x14ac:dyDescent="0.25">
      <c r="A118" s="1"/>
      <c r="B118" s="122"/>
      <c r="C118" s="122"/>
      <c r="D118" s="122"/>
      <c r="E118" s="122"/>
      <c r="F118" s="122"/>
      <c r="G118" s="122"/>
      <c r="H118" s="37" t="s">
        <v>64</v>
      </c>
      <c r="I118" s="30">
        <f t="shared" ref="I118" si="64">K118+L118+M118+N118</f>
        <v>0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40.5" customHeight="1" thickBot="1" x14ac:dyDescent="0.25">
      <c r="A119" s="1"/>
      <c r="B119" s="92" t="s">
        <v>62</v>
      </c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4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10.25" customHeight="1" thickBot="1" x14ac:dyDescent="0.25">
      <c r="A120" s="1"/>
      <c r="B120" s="95" t="s">
        <v>63</v>
      </c>
      <c r="C120" s="95"/>
      <c r="D120" s="95"/>
      <c r="E120" s="95"/>
      <c r="F120" s="95"/>
      <c r="G120" s="95"/>
      <c r="H120" s="36" t="s">
        <v>39</v>
      </c>
      <c r="I120" s="31">
        <f>K120+L120+M120+N120</f>
        <v>45286.012999999999</v>
      </c>
      <c r="J120" s="34">
        <f>J121+J122+J123+J124</f>
        <v>0</v>
      </c>
      <c r="K120" s="34">
        <f t="shared" ref="K120:N120" si="65">K121+K122+K123+K124</f>
        <v>0</v>
      </c>
      <c r="L120" s="34">
        <f t="shared" si="65"/>
        <v>17958.989999999998</v>
      </c>
      <c r="M120" s="34">
        <f t="shared" si="65"/>
        <v>27327.023000000001</v>
      </c>
      <c r="N120" s="34">
        <f t="shared" si="65"/>
        <v>0</v>
      </c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40.5" customHeight="1" thickBot="1" x14ac:dyDescent="0.25">
      <c r="A121" s="1"/>
      <c r="B121" s="96"/>
      <c r="C121" s="96"/>
      <c r="D121" s="96"/>
      <c r="E121" s="96"/>
      <c r="F121" s="96"/>
      <c r="G121" s="96"/>
      <c r="H121" s="36" t="s">
        <v>17</v>
      </c>
      <c r="I121" s="30">
        <f t="shared" ref="I121:I123" si="66">K121+L121+M121+N121</f>
        <v>32195.655999999995</v>
      </c>
      <c r="J121" s="30">
        <f t="shared" ref="J121:N121" si="67">J126</f>
        <v>0</v>
      </c>
      <c r="K121" s="30">
        <f>K126+K131</f>
        <v>0</v>
      </c>
      <c r="L121" s="30">
        <f>L126+L131</f>
        <v>17958.989999999998</v>
      </c>
      <c r="M121" s="30">
        <f>M126+M131+M137</f>
        <v>14236.665999999999</v>
      </c>
      <c r="N121" s="30">
        <f t="shared" si="67"/>
        <v>0</v>
      </c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40.5" customHeight="1" thickBot="1" x14ac:dyDescent="0.25">
      <c r="A122" s="1"/>
      <c r="B122" s="96"/>
      <c r="C122" s="96"/>
      <c r="D122" s="96"/>
      <c r="E122" s="96"/>
      <c r="F122" s="96"/>
      <c r="G122" s="96"/>
      <c r="H122" s="36" t="s">
        <v>18</v>
      </c>
      <c r="I122" s="30">
        <f t="shared" si="66"/>
        <v>13090.357</v>
      </c>
      <c r="J122" s="30">
        <f t="shared" ref="J122:N122" si="68">J127</f>
        <v>0</v>
      </c>
      <c r="K122" s="30">
        <f t="shared" si="68"/>
        <v>0</v>
      </c>
      <c r="L122" s="30">
        <f t="shared" si="68"/>
        <v>0</v>
      </c>
      <c r="M122" s="30">
        <f>M127+M132+M137</f>
        <v>13090.357</v>
      </c>
      <c r="N122" s="30">
        <f t="shared" si="68"/>
        <v>0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40.5" customHeight="1" thickBot="1" x14ac:dyDescent="0.25">
      <c r="A123" s="1"/>
      <c r="B123" s="96"/>
      <c r="C123" s="96"/>
      <c r="D123" s="96"/>
      <c r="E123" s="96"/>
      <c r="F123" s="96"/>
      <c r="G123" s="96"/>
      <c r="H123" s="36" t="s">
        <v>19</v>
      </c>
      <c r="I123" s="30">
        <f t="shared" si="66"/>
        <v>0</v>
      </c>
      <c r="J123" s="30">
        <f t="shared" ref="J123:L124" si="69">J128</f>
        <v>0</v>
      </c>
      <c r="K123" s="30">
        <f t="shared" si="69"/>
        <v>0</v>
      </c>
      <c r="L123" s="30">
        <f t="shared" si="69"/>
        <v>0</v>
      </c>
      <c r="M123" s="30">
        <f>M128</f>
        <v>0</v>
      </c>
      <c r="N123" s="30">
        <f>N128</f>
        <v>0</v>
      </c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40.5" customHeight="1" thickBot="1" x14ac:dyDescent="0.25">
      <c r="A124" s="1"/>
      <c r="B124" s="122"/>
      <c r="C124" s="122"/>
      <c r="D124" s="122"/>
      <c r="E124" s="122"/>
      <c r="F124" s="122"/>
      <c r="G124" s="122"/>
      <c r="H124" s="37" t="s">
        <v>65</v>
      </c>
      <c r="I124" s="30">
        <f t="shared" ref="I124" si="70">K124+L124+M124+N124</f>
        <v>0</v>
      </c>
      <c r="J124" s="30">
        <f t="shared" si="69"/>
        <v>0</v>
      </c>
      <c r="K124" s="30">
        <f t="shared" si="69"/>
        <v>0</v>
      </c>
      <c r="L124" s="30">
        <f t="shared" si="69"/>
        <v>0</v>
      </c>
      <c r="M124" s="30">
        <f>M129</f>
        <v>0</v>
      </c>
      <c r="N124" s="30">
        <f>N129</f>
        <v>0</v>
      </c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22.25" customHeight="1" thickBot="1" x14ac:dyDescent="0.25">
      <c r="A125" s="1"/>
      <c r="B125" s="74" t="s">
        <v>60</v>
      </c>
      <c r="C125" s="74" t="s">
        <v>13</v>
      </c>
      <c r="D125" s="74" t="s">
        <v>71</v>
      </c>
      <c r="E125" s="74" t="s">
        <v>73</v>
      </c>
      <c r="F125" s="74" t="s">
        <v>69</v>
      </c>
      <c r="G125" s="74" t="s">
        <v>61</v>
      </c>
      <c r="H125" s="37" t="s">
        <v>39</v>
      </c>
      <c r="I125" s="31">
        <f>K125+L125+M125+N125</f>
        <v>11586.699000000001</v>
      </c>
      <c r="J125" s="34">
        <f>J126+J127+J128+J129</f>
        <v>0</v>
      </c>
      <c r="K125" s="34">
        <f t="shared" ref="K125:N125" si="71">K126+K127+K128+K129</f>
        <v>0</v>
      </c>
      <c r="L125" s="34">
        <f t="shared" si="71"/>
        <v>10891.5</v>
      </c>
      <c r="M125" s="34">
        <f t="shared" si="71"/>
        <v>695.19899999999996</v>
      </c>
      <c r="N125" s="34">
        <f t="shared" si="71"/>
        <v>0</v>
      </c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40.5" customHeight="1" thickBot="1" x14ac:dyDescent="0.25">
      <c r="A126" s="1"/>
      <c r="B126" s="74"/>
      <c r="C126" s="74"/>
      <c r="D126" s="74"/>
      <c r="E126" s="74"/>
      <c r="F126" s="74"/>
      <c r="G126" s="74"/>
      <c r="H126" s="37" t="s">
        <v>17</v>
      </c>
      <c r="I126" s="45">
        <f t="shared" ref="I126:I127" si="72">K126+L126+M126+N126</f>
        <v>11586.699000000001</v>
      </c>
      <c r="J126" s="30">
        <v>0</v>
      </c>
      <c r="K126" s="30">
        <v>0</v>
      </c>
      <c r="L126" s="45">
        <v>10891.5</v>
      </c>
      <c r="M126" s="45">
        <v>695.19899999999996</v>
      </c>
      <c r="N126" s="30">
        <v>0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40.5" customHeight="1" thickBot="1" x14ac:dyDescent="0.25">
      <c r="A127" s="1"/>
      <c r="B127" s="74"/>
      <c r="C127" s="74"/>
      <c r="D127" s="74"/>
      <c r="E127" s="74"/>
      <c r="F127" s="74"/>
      <c r="G127" s="74"/>
      <c r="H127" s="37" t="s">
        <v>18</v>
      </c>
      <c r="I127" s="30">
        <f t="shared" si="72"/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40.5" customHeight="1" thickBot="1" x14ac:dyDescent="0.25">
      <c r="A128" s="1"/>
      <c r="B128" s="74"/>
      <c r="C128" s="74"/>
      <c r="D128" s="74"/>
      <c r="E128" s="74"/>
      <c r="F128" s="74"/>
      <c r="G128" s="74"/>
      <c r="H128" s="37" t="s">
        <v>19</v>
      </c>
      <c r="I128" s="30">
        <f>K128+L128+M128+N128</f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59.25" customHeight="1" thickBot="1" x14ac:dyDescent="0.25">
      <c r="A129" s="1"/>
      <c r="B129" s="74"/>
      <c r="C129" s="74"/>
      <c r="D129" s="74"/>
      <c r="E129" s="74"/>
      <c r="F129" s="74"/>
      <c r="G129" s="74"/>
      <c r="H129" s="37" t="s">
        <v>64</v>
      </c>
      <c r="I129" s="30">
        <f>K129+L129+M129+N129</f>
        <v>0</v>
      </c>
      <c r="J129" s="30">
        <v>0</v>
      </c>
      <c r="K129" s="30">
        <v>0</v>
      </c>
      <c r="L129" s="30">
        <v>0</v>
      </c>
      <c r="M129" s="30">
        <v>0</v>
      </c>
      <c r="N129" s="30">
        <v>0</v>
      </c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11" customHeight="1" thickBot="1" x14ac:dyDescent="0.25">
      <c r="A130" s="1"/>
      <c r="B130" s="74" t="s">
        <v>68</v>
      </c>
      <c r="C130" s="74" t="s">
        <v>13</v>
      </c>
      <c r="D130" s="74" t="s">
        <v>70</v>
      </c>
      <c r="E130" s="74" t="s">
        <v>72</v>
      </c>
      <c r="F130" s="74" t="s">
        <v>69</v>
      </c>
      <c r="G130" s="74" t="s">
        <v>61</v>
      </c>
      <c r="H130" s="49" t="s">
        <v>39</v>
      </c>
      <c r="I130" s="31">
        <f>K130+L130+M130+N130</f>
        <v>7518.5999999999995</v>
      </c>
      <c r="J130" s="34">
        <f>J131+J132+J133+J134</f>
        <v>0</v>
      </c>
      <c r="K130" s="34">
        <f t="shared" ref="K130:N130" si="73">K131+K132+K133+K134</f>
        <v>0</v>
      </c>
      <c r="L130" s="34">
        <f t="shared" si="73"/>
        <v>7067.49</v>
      </c>
      <c r="M130" s="34">
        <f t="shared" si="73"/>
        <v>451.11</v>
      </c>
      <c r="N130" s="34">
        <f t="shared" si="73"/>
        <v>0</v>
      </c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59.25" customHeight="1" thickBot="1" x14ac:dyDescent="0.25">
      <c r="A131" s="1"/>
      <c r="B131" s="74"/>
      <c r="C131" s="74"/>
      <c r="D131" s="74"/>
      <c r="E131" s="74"/>
      <c r="F131" s="74"/>
      <c r="G131" s="74"/>
      <c r="H131" s="49" t="s">
        <v>17</v>
      </c>
      <c r="I131" s="30">
        <f t="shared" ref="I131:I132" si="74">K131+L131+M131+N131</f>
        <v>7518.5999999999995</v>
      </c>
      <c r="J131" s="30">
        <v>0</v>
      </c>
      <c r="K131" s="30">
        <v>0</v>
      </c>
      <c r="L131" s="30">
        <v>7067.49</v>
      </c>
      <c r="M131" s="30">
        <v>451.11</v>
      </c>
      <c r="N131" s="30">
        <v>0</v>
      </c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59.25" customHeight="1" thickBot="1" x14ac:dyDescent="0.25">
      <c r="A132" s="1"/>
      <c r="B132" s="74"/>
      <c r="C132" s="74"/>
      <c r="D132" s="74"/>
      <c r="E132" s="74"/>
      <c r="F132" s="74"/>
      <c r="G132" s="74"/>
      <c r="H132" s="49" t="s">
        <v>18</v>
      </c>
      <c r="I132" s="30">
        <f t="shared" si="74"/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59.25" customHeight="1" thickBot="1" x14ac:dyDescent="0.25">
      <c r="A133" s="1"/>
      <c r="B133" s="74"/>
      <c r="C133" s="74"/>
      <c r="D133" s="74"/>
      <c r="E133" s="74"/>
      <c r="F133" s="74"/>
      <c r="G133" s="74"/>
      <c r="H133" s="49" t="s">
        <v>19</v>
      </c>
      <c r="I133" s="30">
        <f>K133+L133+M133+N133</f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59.25" customHeight="1" thickBot="1" x14ac:dyDescent="0.25">
      <c r="A134" s="1"/>
      <c r="B134" s="74"/>
      <c r="C134" s="74"/>
      <c r="D134" s="74"/>
      <c r="E134" s="74"/>
      <c r="F134" s="74"/>
      <c r="G134" s="74"/>
      <c r="H134" s="49" t="s">
        <v>64</v>
      </c>
      <c r="I134" s="30">
        <f>K134+L134+M134+N134</f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02.75" customHeight="1" thickBot="1" x14ac:dyDescent="0.25">
      <c r="A135" s="1"/>
      <c r="B135" s="75" t="s">
        <v>75</v>
      </c>
      <c r="C135" s="75" t="s">
        <v>13</v>
      </c>
      <c r="D135" s="75" t="s">
        <v>76</v>
      </c>
      <c r="E135" s="75" t="s">
        <v>77</v>
      </c>
      <c r="F135" s="75" t="s">
        <v>78</v>
      </c>
      <c r="G135" s="75" t="s">
        <v>56</v>
      </c>
      <c r="H135" s="70" t="s">
        <v>39</v>
      </c>
      <c r="I135" s="39">
        <f>K135+L135+M135+N135</f>
        <v>13090.357</v>
      </c>
      <c r="J135" s="34">
        <f>J136+J137+J138+J139</f>
        <v>0</v>
      </c>
      <c r="K135" s="34">
        <f t="shared" ref="K135:N135" si="75">K136+K137+K138+K139</f>
        <v>0</v>
      </c>
      <c r="L135" s="34">
        <f t="shared" si="75"/>
        <v>0</v>
      </c>
      <c r="M135" s="34">
        <f t="shared" si="75"/>
        <v>13090.357</v>
      </c>
      <c r="N135" s="34">
        <f t="shared" si="75"/>
        <v>0</v>
      </c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59.25" customHeight="1" thickBot="1" x14ac:dyDescent="0.25">
      <c r="A136" s="1"/>
      <c r="B136" s="75"/>
      <c r="C136" s="75"/>
      <c r="D136" s="75"/>
      <c r="E136" s="75"/>
      <c r="F136" s="75"/>
      <c r="G136" s="75"/>
      <c r="H136" s="70" t="s">
        <v>17</v>
      </c>
      <c r="I136" s="30">
        <f t="shared" ref="I136:I137" si="76">K136+L136+M136+N136</f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59.25" customHeight="1" thickBot="1" x14ac:dyDescent="0.25">
      <c r="A137" s="1"/>
      <c r="B137" s="75"/>
      <c r="C137" s="75"/>
      <c r="D137" s="75"/>
      <c r="E137" s="75"/>
      <c r="F137" s="75"/>
      <c r="G137" s="75"/>
      <c r="H137" s="72" t="s">
        <v>18</v>
      </c>
      <c r="I137" s="73">
        <f t="shared" si="76"/>
        <v>13090.357</v>
      </c>
      <c r="J137" s="73">
        <v>0</v>
      </c>
      <c r="K137" s="73">
        <v>0</v>
      </c>
      <c r="L137" s="73">
        <v>0</v>
      </c>
      <c r="M137" s="73">
        <v>13090.357</v>
      </c>
      <c r="N137" s="30">
        <v>0</v>
      </c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59.25" customHeight="1" thickBot="1" x14ac:dyDescent="0.25">
      <c r="A138" s="1"/>
      <c r="B138" s="75"/>
      <c r="C138" s="75"/>
      <c r="D138" s="75"/>
      <c r="E138" s="75"/>
      <c r="F138" s="75"/>
      <c r="G138" s="75"/>
      <c r="H138" s="70" t="s">
        <v>19</v>
      </c>
      <c r="I138" s="30">
        <f>K138+L138+M138+N138</f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59.25" customHeight="1" thickBot="1" x14ac:dyDescent="0.25">
      <c r="A139" s="1"/>
      <c r="B139" s="75"/>
      <c r="C139" s="75"/>
      <c r="D139" s="75"/>
      <c r="E139" s="75"/>
      <c r="F139" s="75"/>
      <c r="G139" s="75"/>
      <c r="H139" s="70" t="s">
        <v>64</v>
      </c>
      <c r="I139" s="30">
        <f>K139+L139+M139+N139</f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61.5" customHeight="1" x14ac:dyDescent="0.2">
      <c r="A140" s="44"/>
      <c r="B140" s="78" t="s">
        <v>59</v>
      </c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30" customHeight="1" x14ac:dyDescent="0.2">
      <c r="A141" s="44"/>
      <c r="B141" s="77" t="s">
        <v>51</v>
      </c>
      <c r="C141" s="77"/>
      <c r="D141" s="77"/>
      <c r="E141" s="77"/>
      <c r="F141" s="77"/>
      <c r="G141" s="77"/>
      <c r="H141" s="77"/>
      <c r="I141" s="77"/>
      <c r="J141" s="77"/>
      <c r="K141" s="77"/>
      <c r="L141" s="77"/>
      <c r="M141" s="77"/>
      <c r="N141" s="77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68.25" customHeight="1" x14ac:dyDescent="0.2">
      <c r="A142" s="44"/>
      <c r="B142" s="77" t="s">
        <v>58</v>
      </c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" x14ac:dyDescent="0.2">
      <c r="A143" s="1"/>
      <c r="B143" s="15"/>
      <c r="C143" s="15"/>
      <c r="D143" s="15"/>
      <c r="E143" s="15"/>
      <c r="F143" s="16"/>
      <c r="G143" s="16"/>
      <c r="H143" s="15"/>
      <c r="I143" s="14"/>
      <c r="J143" s="14"/>
      <c r="K143" s="15"/>
      <c r="L143" s="15"/>
      <c r="M143" s="15"/>
      <c r="N143" s="15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" x14ac:dyDescent="0.2">
      <c r="A144" s="1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" x14ac:dyDescent="0.2">
      <c r="A145" s="1"/>
      <c r="B145" s="76"/>
      <c r="C145" s="76"/>
      <c r="D145" s="76"/>
      <c r="E145" s="76"/>
      <c r="F145" s="76"/>
      <c r="G145" s="76"/>
      <c r="H145" s="7"/>
      <c r="I145" s="7"/>
      <c r="J145" s="7"/>
      <c r="K145" s="7"/>
      <c r="L145" s="7"/>
      <c r="M145" s="7"/>
      <c r="N145" s="7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" x14ac:dyDescent="0.2">
      <c r="A146" s="1"/>
      <c r="B146" s="76"/>
      <c r="C146" s="76"/>
      <c r="D146" s="76"/>
      <c r="E146" s="76"/>
      <c r="F146" s="76"/>
      <c r="G146" s="76"/>
      <c r="H146" s="7"/>
      <c r="I146" s="7"/>
      <c r="J146" s="7"/>
      <c r="K146" s="7"/>
      <c r="L146" s="7"/>
      <c r="M146" s="7"/>
      <c r="N146" s="7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" x14ac:dyDescent="0.2">
      <c r="A147" s="1"/>
      <c r="B147" s="76"/>
      <c r="C147" s="76"/>
      <c r="D147" s="76"/>
      <c r="E147" s="76"/>
      <c r="F147" s="76"/>
      <c r="G147" s="76"/>
      <c r="H147" s="7"/>
      <c r="I147" s="7"/>
      <c r="J147" s="7"/>
      <c r="K147" s="7"/>
      <c r="L147" s="7"/>
      <c r="M147" s="7"/>
      <c r="N147" s="7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0.75" customHeight="1" x14ac:dyDescent="0.2">
      <c r="A148" s="1"/>
      <c r="B148" s="76"/>
      <c r="C148" s="76"/>
      <c r="D148" s="76"/>
      <c r="E148" s="76"/>
      <c r="F148" s="76"/>
      <c r="G148" s="76"/>
      <c r="H148" s="7"/>
      <c r="I148" s="7"/>
      <c r="J148" s="7"/>
      <c r="K148" s="7"/>
      <c r="L148" s="7"/>
      <c r="M148" s="7"/>
      <c r="N148" s="7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" x14ac:dyDescent="0.2">
      <c r="A149" s="1"/>
      <c r="B149" s="76"/>
      <c r="C149" s="76"/>
      <c r="D149" s="76"/>
      <c r="E149" s="76"/>
      <c r="F149" s="76"/>
      <c r="G149" s="76"/>
      <c r="H149" s="7"/>
      <c r="I149" s="7"/>
      <c r="J149" s="7"/>
      <c r="K149" s="7"/>
      <c r="L149" s="7"/>
      <c r="M149" s="7"/>
      <c r="N149" s="7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" x14ac:dyDescent="0.2">
      <c r="A150" s="1"/>
      <c r="B150" s="76"/>
      <c r="C150" s="76"/>
      <c r="D150" s="76"/>
      <c r="E150" s="76"/>
      <c r="F150" s="76"/>
      <c r="G150" s="76"/>
      <c r="H150" s="8"/>
      <c r="I150" s="7"/>
      <c r="J150" s="7"/>
      <c r="K150" s="7"/>
      <c r="L150" s="7"/>
      <c r="M150" s="7"/>
      <c r="N150" s="7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" x14ac:dyDescent="0.2">
      <c r="A151" s="1"/>
      <c r="B151" s="76"/>
      <c r="C151" s="76"/>
      <c r="D151" s="76"/>
      <c r="E151" s="76"/>
      <c r="F151" s="76"/>
      <c r="G151" s="76"/>
      <c r="H151" s="7"/>
      <c r="I151" s="7"/>
      <c r="J151" s="7"/>
      <c r="K151" s="7"/>
      <c r="L151" s="7"/>
      <c r="M151" s="7"/>
      <c r="N151" s="7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" x14ac:dyDescent="0.2">
      <c r="A152" s="1"/>
      <c r="B152" s="76"/>
      <c r="C152" s="76"/>
      <c r="D152" s="76"/>
      <c r="E152" s="76"/>
      <c r="F152" s="76"/>
      <c r="G152" s="76"/>
      <c r="H152" s="7"/>
      <c r="I152" s="7"/>
      <c r="J152" s="7"/>
      <c r="K152" s="7"/>
      <c r="L152" s="7"/>
      <c r="M152" s="7"/>
      <c r="N152" s="7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" x14ac:dyDescent="0.2">
      <c r="A153" s="1"/>
      <c r="B153" s="76"/>
      <c r="C153" s="76"/>
      <c r="D153" s="76"/>
      <c r="E153" s="76"/>
      <c r="F153" s="76"/>
      <c r="G153" s="76"/>
      <c r="H153" s="7"/>
      <c r="I153" s="7"/>
      <c r="J153" s="7"/>
      <c r="K153" s="7"/>
      <c r="L153" s="7"/>
      <c r="M153" s="7"/>
      <c r="N153" s="7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" x14ac:dyDescent="0.2">
      <c r="A154" s="1"/>
      <c r="B154" s="76"/>
      <c r="C154" s="76"/>
      <c r="D154" s="76"/>
      <c r="E154" s="76"/>
      <c r="F154" s="76"/>
      <c r="G154" s="76"/>
      <c r="H154" s="7"/>
      <c r="I154" s="7"/>
      <c r="J154" s="7"/>
      <c r="K154" s="7"/>
      <c r="L154" s="7"/>
      <c r="M154" s="7"/>
      <c r="N154" s="7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" x14ac:dyDescent="0.2">
      <c r="A155" s="1"/>
      <c r="B155" s="76"/>
      <c r="C155" s="76"/>
      <c r="D155" s="76"/>
      <c r="E155" s="76"/>
      <c r="F155" s="76"/>
      <c r="G155" s="76"/>
      <c r="H155" s="8"/>
      <c r="I155" s="7"/>
      <c r="J155" s="7"/>
      <c r="K155" s="7"/>
      <c r="L155" s="7"/>
      <c r="M155" s="7"/>
      <c r="N155" s="7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" x14ac:dyDescent="0.2">
      <c r="A156" s="1"/>
      <c r="B156" s="76"/>
      <c r="C156" s="76"/>
      <c r="D156" s="76"/>
      <c r="E156" s="76"/>
      <c r="F156" s="76"/>
      <c r="G156" s="76"/>
      <c r="H156" s="7"/>
      <c r="I156" s="7"/>
      <c r="J156" s="7"/>
      <c r="K156" s="7"/>
      <c r="L156" s="7"/>
      <c r="M156" s="7"/>
      <c r="N156" s="7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" x14ac:dyDescent="0.2">
      <c r="A157" s="1"/>
      <c r="B157" s="76"/>
      <c r="C157" s="76"/>
      <c r="D157" s="76"/>
      <c r="E157" s="76"/>
      <c r="F157" s="76"/>
      <c r="G157" s="76"/>
      <c r="H157" s="7"/>
      <c r="I157" s="7"/>
      <c r="J157" s="7"/>
      <c r="K157" s="7"/>
      <c r="L157" s="7"/>
      <c r="M157" s="7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" x14ac:dyDescent="0.2">
      <c r="A158" s="1"/>
      <c r="B158" s="76"/>
      <c r="C158" s="76"/>
      <c r="D158" s="76"/>
      <c r="E158" s="76"/>
      <c r="F158" s="76"/>
      <c r="G158" s="76"/>
      <c r="H158" s="7"/>
      <c r="I158" s="7"/>
      <c r="J158" s="7"/>
      <c r="K158" s="7"/>
      <c r="L158" s="7"/>
      <c r="M158" s="7"/>
      <c r="N158" s="7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" x14ac:dyDescent="0.2">
      <c r="A159" s="1"/>
      <c r="B159" s="76"/>
      <c r="C159" s="76"/>
      <c r="D159" s="76"/>
      <c r="E159" s="76"/>
      <c r="F159" s="76"/>
      <c r="G159" s="76"/>
      <c r="H159" s="7"/>
      <c r="I159" s="7"/>
      <c r="J159" s="7"/>
      <c r="K159" s="7"/>
      <c r="L159" s="7"/>
      <c r="M159" s="7"/>
      <c r="N159" s="7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" x14ac:dyDescent="0.2">
      <c r="A160" s="1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x14ac:dyDescent="0.25">
      <c r="A161" s="1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" x14ac:dyDescent="0.25">
      <c r="A162" s="1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" x14ac:dyDescent="0.25">
      <c r="A163" s="1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" x14ac:dyDescent="0.25">
      <c r="A164" s="1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" x14ac:dyDescent="0.25">
      <c r="A165" s="1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" x14ac:dyDescent="0.25">
      <c r="A166" s="1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x14ac:dyDescent="0.25">
      <c r="A167" s="1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">
      <c r="A169" s="1"/>
      <c r="B169" s="9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" x14ac:dyDescent="0.25">
      <c r="A171" s="1"/>
      <c r="B171" s="1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</sheetData>
  <mergeCells count="143">
    <mergeCell ref="B125:B129"/>
    <mergeCell ref="C125:C129"/>
    <mergeCell ref="D125:D129"/>
    <mergeCell ref="E125:E129"/>
    <mergeCell ref="F125:F129"/>
    <mergeCell ref="G125:G129"/>
    <mergeCell ref="B119:N119"/>
    <mergeCell ref="B130:B134"/>
    <mergeCell ref="B115:B118"/>
    <mergeCell ref="C115:C118"/>
    <mergeCell ref="D115:D118"/>
    <mergeCell ref="E115:E118"/>
    <mergeCell ref="F115:F118"/>
    <mergeCell ref="G115:G118"/>
    <mergeCell ref="B120:B124"/>
    <mergeCell ref="C120:C124"/>
    <mergeCell ref="D120:D124"/>
    <mergeCell ref="E120:E124"/>
    <mergeCell ref="F120:F124"/>
    <mergeCell ref="G120:G124"/>
    <mergeCell ref="B103:B109"/>
    <mergeCell ref="C103:C109"/>
    <mergeCell ref="D103:D109"/>
    <mergeCell ref="E103:E109"/>
    <mergeCell ref="F103:F109"/>
    <mergeCell ref="G103:G109"/>
    <mergeCell ref="B111:B114"/>
    <mergeCell ref="C111:C114"/>
    <mergeCell ref="D111:D114"/>
    <mergeCell ref="E111:E114"/>
    <mergeCell ref="F111:F114"/>
    <mergeCell ref="G111:G114"/>
    <mergeCell ref="B110:N110"/>
    <mergeCell ref="B83:B92"/>
    <mergeCell ref="C83:C92"/>
    <mergeCell ref="D83:D92"/>
    <mergeCell ref="E83:E92"/>
    <mergeCell ref="F83:F92"/>
    <mergeCell ref="G83:G92"/>
    <mergeCell ref="B93:B102"/>
    <mergeCell ref="C93:C102"/>
    <mergeCell ref="D93:D102"/>
    <mergeCell ref="E93:E102"/>
    <mergeCell ref="F93:F102"/>
    <mergeCell ref="G93:G102"/>
    <mergeCell ref="B38:B48"/>
    <mergeCell ref="B49:B55"/>
    <mergeCell ref="C38:C55"/>
    <mergeCell ref="D38:D55"/>
    <mergeCell ref="E38:E55"/>
    <mergeCell ref="F38:F55"/>
    <mergeCell ref="G38:G55"/>
    <mergeCell ref="B56:B67"/>
    <mergeCell ref="C56:C67"/>
    <mergeCell ref="D56:D67"/>
    <mergeCell ref="E56:E67"/>
    <mergeCell ref="F56:F67"/>
    <mergeCell ref="G56:G67"/>
    <mergeCell ref="B14:B25"/>
    <mergeCell ref="C14:C25"/>
    <mergeCell ref="D14:D25"/>
    <mergeCell ref="E14:E25"/>
    <mergeCell ref="F14:F25"/>
    <mergeCell ref="G14:G25"/>
    <mergeCell ref="B27:B37"/>
    <mergeCell ref="C27:C37"/>
    <mergeCell ref="D27:D37"/>
    <mergeCell ref="E27:E37"/>
    <mergeCell ref="F27:F37"/>
    <mergeCell ref="G27:G37"/>
    <mergeCell ref="B26:N26"/>
    <mergeCell ref="B82:N82"/>
    <mergeCell ref="B68:B81"/>
    <mergeCell ref="C68:C81"/>
    <mergeCell ref="D68:D81"/>
    <mergeCell ref="E68:E81"/>
    <mergeCell ref="F68:F81"/>
    <mergeCell ref="H43:H44"/>
    <mergeCell ref="I43:I44"/>
    <mergeCell ref="J43:J44"/>
    <mergeCell ref="N77:N78"/>
    <mergeCell ref="H77:H78"/>
    <mergeCell ref="I77:I78"/>
    <mergeCell ref="J77:J78"/>
    <mergeCell ref="K77:K78"/>
    <mergeCell ref="M77:M78"/>
    <mergeCell ref="L77:L78"/>
    <mergeCell ref="H74:H75"/>
    <mergeCell ref="I74:I75"/>
    <mergeCell ref="J74:J75"/>
    <mergeCell ref="K74:K75"/>
    <mergeCell ref="M74:M75"/>
    <mergeCell ref="N74:N75"/>
    <mergeCell ref="G68:G81"/>
    <mergeCell ref="K43:K44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G155:G159"/>
    <mergeCell ref="B150:B154"/>
    <mergeCell ref="C150:C154"/>
    <mergeCell ref="D150:D154"/>
    <mergeCell ref="E150:E154"/>
    <mergeCell ref="F150:F154"/>
    <mergeCell ref="G150:G154"/>
    <mergeCell ref="B155:B159"/>
    <mergeCell ref="C155:C159"/>
    <mergeCell ref="D155:D159"/>
    <mergeCell ref="E155:E159"/>
    <mergeCell ref="F155:F159"/>
    <mergeCell ref="C130:C134"/>
    <mergeCell ref="D130:D134"/>
    <mergeCell ref="E130:E134"/>
    <mergeCell ref="F130:F134"/>
    <mergeCell ref="G130:G134"/>
    <mergeCell ref="B135:B139"/>
    <mergeCell ref="C135:C139"/>
    <mergeCell ref="B145:B149"/>
    <mergeCell ref="C145:C149"/>
    <mergeCell ref="D145:D149"/>
    <mergeCell ref="E145:E149"/>
    <mergeCell ref="F145:F149"/>
    <mergeCell ref="G145:G149"/>
    <mergeCell ref="B142:N142"/>
    <mergeCell ref="B141:N141"/>
    <mergeCell ref="B140:N140"/>
    <mergeCell ref="D135:D139"/>
    <mergeCell ref="E135:E139"/>
    <mergeCell ref="F135:F139"/>
    <mergeCell ref="G135:G139"/>
  </mergeCells>
  <pageMargins left="0.19685039370078741" right="0.19685039370078741" top="0.27559055118110237" bottom="0.27559055118110237" header="0.19685039370078741" footer="0.19685039370078741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2024-03-29T00:21:51Z</cp:lastPrinted>
  <dcterms:created xsi:type="dcterms:W3CDTF">1996-10-08T23:32:33Z</dcterms:created>
  <dcterms:modified xsi:type="dcterms:W3CDTF">2024-03-29T00:22:48Z</dcterms:modified>
</cp:coreProperties>
</file>