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8800" windowHeight="11700"/>
  </bookViews>
  <sheets>
    <sheet name="Приложение № 2" sheetId="10" r:id="rId1"/>
  </sheets>
  <definedNames>
    <definedName name="_xlnm.Print_Area" localSheetId="0">'Приложение № 2'!$A$1:$N$130</definedName>
  </definedNames>
  <calcPr calcId="145621"/>
</workbook>
</file>

<file path=xl/calcChain.xml><?xml version="1.0" encoding="utf-8"?>
<calcChain xmlns="http://schemas.openxmlformats.org/spreadsheetml/2006/main">
  <c r="J112" i="10" l="1"/>
  <c r="K112" i="10"/>
  <c r="L112" i="10"/>
  <c r="M112" i="10"/>
  <c r="N112" i="10"/>
  <c r="K122" i="10"/>
  <c r="L122" i="10"/>
  <c r="M122" i="10"/>
  <c r="N122" i="10"/>
  <c r="J122" i="10" l="1"/>
  <c r="K100" i="10" l="1"/>
  <c r="M100" i="10"/>
  <c r="N100" i="10"/>
  <c r="J100" i="10"/>
  <c r="N90" i="10"/>
  <c r="L90" i="10"/>
  <c r="M90" i="10"/>
  <c r="K90" i="10"/>
  <c r="N66" i="10"/>
  <c r="M66" i="10"/>
  <c r="L66" i="10"/>
  <c r="K66" i="10"/>
  <c r="J66" i="10"/>
  <c r="K48" i="10"/>
  <c r="M48" i="10"/>
  <c r="N48" i="10"/>
  <c r="J48" i="10"/>
  <c r="K37" i="10"/>
  <c r="L37" i="10"/>
  <c r="M37" i="10"/>
  <c r="N37" i="10"/>
  <c r="J37" i="10"/>
  <c r="I99" i="10"/>
  <c r="K87" i="10"/>
  <c r="K88" i="10"/>
  <c r="L87" i="10"/>
  <c r="L88" i="10"/>
  <c r="L89" i="10"/>
  <c r="J121" i="10"/>
  <c r="K121" i="10"/>
  <c r="L121" i="10"/>
  <c r="M121" i="10"/>
  <c r="N121" i="10"/>
  <c r="I126" i="10"/>
  <c r="M119" i="10"/>
  <c r="I115" i="10"/>
  <c r="J111" i="10"/>
  <c r="K111" i="10"/>
  <c r="L111" i="10"/>
  <c r="M111" i="10"/>
  <c r="N111" i="10"/>
  <c r="I106" i="10"/>
  <c r="J89" i="10"/>
  <c r="K89" i="10"/>
  <c r="M89" i="10"/>
  <c r="N89" i="10"/>
  <c r="I78" i="10"/>
  <c r="I65" i="10"/>
  <c r="J65" i="10"/>
  <c r="K65" i="10"/>
  <c r="L65" i="10"/>
  <c r="M65" i="10"/>
  <c r="N65" i="10"/>
  <c r="I54" i="10"/>
  <c r="I47" i="10"/>
  <c r="J36" i="10"/>
  <c r="K36" i="10"/>
  <c r="L36" i="10"/>
  <c r="M36" i="10"/>
  <c r="N36" i="10"/>
  <c r="K24" i="10" l="1"/>
  <c r="N24" i="10"/>
  <c r="L24" i="10"/>
  <c r="M24" i="10"/>
  <c r="I89" i="10"/>
  <c r="I121" i="10"/>
  <c r="I111" i="10"/>
  <c r="I36" i="10"/>
  <c r="N120" i="10"/>
  <c r="M120" i="10"/>
  <c r="L120" i="10"/>
  <c r="K120" i="10"/>
  <c r="J120" i="10"/>
  <c r="N119" i="10"/>
  <c r="L119" i="10"/>
  <c r="K119" i="10"/>
  <c r="J119" i="10"/>
  <c r="N118" i="10"/>
  <c r="N117" i="10" s="1"/>
  <c r="M118" i="10"/>
  <c r="L118" i="10"/>
  <c r="L117" i="10" s="1"/>
  <c r="K118" i="10"/>
  <c r="J118" i="10"/>
  <c r="I124" i="10"/>
  <c r="I125" i="10"/>
  <c r="I123" i="10"/>
  <c r="L103" i="10"/>
  <c r="L100" i="10" s="1"/>
  <c r="M117" i="10" l="1"/>
  <c r="K117" i="10"/>
  <c r="J117" i="10"/>
  <c r="I24" i="10"/>
  <c r="I122" i="10"/>
  <c r="I120" i="10"/>
  <c r="I119" i="10"/>
  <c r="I118" i="10"/>
  <c r="J62" i="10"/>
  <c r="K62" i="10"/>
  <c r="L62" i="10"/>
  <c r="L21" i="10" s="1"/>
  <c r="M62" i="10"/>
  <c r="N62" i="10"/>
  <c r="I117" i="10" l="1"/>
  <c r="I74" i="10"/>
  <c r="I62" i="10" s="1"/>
  <c r="N33" i="10"/>
  <c r="N21" i="10" s="1"/>
  <c r="M33" i="10"/>
  <c r="M21" i="10" s="1"/>
  <c r="K33" i="10"/>
  <c r="K21" i="10" s="1"/>
  <c r="J33" i="10"/>
  <c r="I51" i="10"/>
  <c r="L50" i="10"/>
  <c r="L32" i="10" l="1"/>
  <c r="L48" i="10"/>
  <c r="I21" i="10"/>
  <c r="L86" i="10"/>
  <c r="L85" i="10"/>
  <c r="L31" i="10" l="1"/>
  <c r="L29" i="10"/>
  <c r="J35" i="10"/>
  <c r="J24" i="10" s="1"/>
  <c r="K35" i="10"/>
  <c r="L35" i="10"/>
  <c r="M35" i="10"/>
  <c r="N35" i="10"/>
  <c r="J34" i="10"/>
  <c r="K34" i="10"/>
  <c r="L34" i="10"/>
  <c r="M34" i="10"/>
  <c r="N34" i="10"/>
  <c r="J32" i="10"/>
  <c r="K32" i="10"/>
  <c r="M32" i="10"/>
  <c r="N32" i="10"/>
  <c r="I44" i="10"/>
  <c r="N31" i="10"/>
  <c r="M31" i="10"/>
  <c r="K31" i="10"/>
  <c r="J31" i="10"/>
  <c r="I49" i="10" l="1"/>
  <c r="I50" i="10"/>
  <c r="I32" i="10" s="1"/>
  <c r="I52" i="10"/>
  <c r="I53" i="10"/>
  <c r="I38" i="10"/>
  <c r="I48" i="10" l="1"/>
  <c r="I103" i="10" l="1"/>
  <c r="L30" i="10" l="1"/>
  <c r="M30" i="10"/>
  <c r="N30" i="10"/>
  <c r="K110" i="10"/>
  <c r="L110" i="10"/>
  <c r="M110" i="10"/>
  <c r="N110" i="10"/>
  <c r="K109" i="10"/>
  <c r="K108" i="10" s="1"/>
  <c r="L109" i="10"/>
  <c r="L108" i="10" s="1"/>
  <c r="M109" i="10"/>
  <c r="M108" i="10" s="1"/>
  <c r="N109" i="10"/>
  <c r="N108" i="10" s="1"/>
  <c r="J109" i="10"/>
  <c r="J110" i="10"/>
  <c r="I114" i="10"/>
  <c r="I113" i="10"/>
  <c r="J108" i="10" l="1"/>
  <c r="I108" i="10"/>
  <c r="I110" i="10"/>
  <c r="I112" i="10"/>
  <c r="I109" i="10"/>
  <c r="I101" i="10"/>
  <c r="I105" i="10"/>
  <c r="I104" i="10"/>
  <c r="I102" i="10"/>
  <c r="I96" i="10"/>
  <c r="I86" i="10" s="1"/>
  <c r="J90" i="10"/>
  <c r="N85" i="10"/>
  <c r="N86" i="10"/>
  <c r="N87" i="10"/>
  <c r="N88" i="10"/>
  <c r="N84" i="10"/>
  <c r="M85" i="10"/>
  <c r="M86" i="10"/>
  <c r="M87" i="10"/>
  <c r="M88" i="10"/>
  <c r="M84" i="10"/>
  <c r="M83" i="10"/>
  <c r="L84" i="10"/>
  <c r="K85" i="10"/>
  <c r="K86" i="10"/>
  <c r="K84" i="10"/>
  <c r="J86" i="10"/>
  <c r="J85" i="10"/>
  <c r="J84" i="10"/>
  <c r="J87" i="10"/>
  <c r="J88" i="10"/>
  <c r="J83" i="10"/>
  <c r="K83" i="10"/>
  <c r="L83" i="10"/>
  <c r="N83" i="10"/>
  <c r="I45" i="10"/>
  <c r="I46" i="10"/>
  <c r="I35" i="10" s="1"/>
  <c r="I42" i="10"/>
  <c r="I31" i="10" s="1"/>
  <c r="I34" i="10" l="1"/>
  <c r="I33" i="10"/>
  <c r="I100" i="10"/>
  <c r="K30" i="10" l="1"/>
  <c r="I93" i="10" l="1"/>
  <c r="I83" i="10" s="1"/>
  <c r="L57" i="10" l="1"/>
  <c r="I70" i="10" l="1"/>
  <c r="I71" i="10"/>
  <c r="I72" i="10"/>
  <c r="I75" i="10"/>
  <c r="I77" i="10"/>
  <c r="I69" i="10"/>
  <c r="K27" i="10" l="1"/>
  <c r="K15" i="10" l="1"/>
  <c r="I64" i="10" l="1"/>
  <c r="I59" i="10"/>
  <c r="I58" i="10"/>
  <c r="I68" i="10"/>
  <c r="I57" i="10" s="1"/>
  <c r="I67" i="10"/>
  <c r="I56" i="10" s="1"/>
  <c r="N64" i="10"/>
  <c r="N23" i="10" s="1"/>
  <c r="M64" i="10"/>
  <c r="L64" i="10"/>
  <c r="L23" i="10" s="1"/>
  <c r="K64" i="10"/>
  <c r="J64" i="10"/>
  <c r="N63" i="10"/>
  <c r="M63" i="10"/>
  <c r="M22" i="10" s="1"/>
  <c r="L63" i="10"/>
  <c r="K63" i="10"/>
  <c r="K22" i="10" s="1"/>
  <c r="J63" i="10"/>
  <c r="I63" i="10"/>
  <c r="N61" i="10"/>
  <c r="N20" i="10" s="1"/>
  <c r="M61" i="10"/>
  <c r="M20" i="10" s="1"/>
  <c r="L61" i="10"/>
  <c r="L20" i="10" s="1"/>
  <c r="K61" i="10"/>
  <c r="K20" i="10" s="1"/>
  <c r="J61" i="10"/>
  <c r="I61" i="10"/>
  <c r="N60" i="10"/>
  <c r="N19" i="10" s="1"/>
  <c r="M60" i="10"/>
  <c r="M19" i="10" s="1"/>
  <c r="L60" i="10"/>
  <c r="L19" i="10" s="1"/>
  <c r="K60" i="10"/>
  <c r="K19" i="10" s="1"/>
  <c r="J60" i="10"/>
  <c r="I60" i="10"/>
  <c r="N59" i="10"/>
  <c r="M59" i="10"/>
  <c r="L59" i="10"/>
  <c r="K59" i="10"/>
  <c r="K18" i="10" s="1"/>
  <c r="J59" i="10"/>
  <c r="N58" i="10"/>
  <c r="M58" i="10"/>
  <c r="K58" i="10"/>
  <c r="J58" i="10"/>
  <c r="N57" i="10"/>
  <c r="M57" i="10"/>
  <c r="K57" i="10"/>
  <c r="J57" i="10"/>
  <c r="N56" i="10"/>
  <c r="M56" i="10"/>
  <c r="L56" i="10"/>
  <c r="K56" i="10"/>
  <c r="J56" i="10"/>
  <c r="I95" i="10"/>
  <c r="I85" i="10" s="1"/>
  <c r="I97" i="10"/>
  <c r="I87" i="10" s="1"/>
  <c r="I91" i="10"/>
  <c r="I81" i="10" s="1"/>
  <c r="I92" i="10"/>
  <c r="I82" i="10" s="1"/>
  <c r="N81" i="10"/>
  <c r="N82" i="10"/>
  <c r="M81" i="10"/>
  <c r="M82" i="10"/>
  <c r="L81" i="10"/>
  <c r="L82" i="10"/>
  <c r="K81" i="10"/>
  <c r="K82" i="10"/>
  <c r="J81" i="10"/>
  <c r="J82" i="10"/>
  <c r="I27" i="10"/>
  <c r="I98" i="10"/>
  <c r="I88" i="10" s="1"/>
  <c r="I94" i="10"/>
  <c r="I84" i="10" s="1"/>
  <c r="I37" i="10"/>
  <c r="J30" i="10"/>
  <c r="J20" i="10"/>
  <c r="J22" i="10"/>
  <c r="J23" i="10"/>
  <c r="I41" i="10"/>
  <c r="I30" i="10" s="1"/>
  <c r="J27" i="10"/>
  <c r="L27" i="10"/>
  <c r="M27" i="10"/>
  <c r="N27" i="10"/>
  <c r="J28" i="10"/>
  <c r="J17" i="10" s="1"/>
  <c r="K28" i="10"/>
  <c r="L28" i="10"/>
  <c r="L16" i="10" s="1"/>
  <c r="M28" i="10"/>
  <c r="N28" i="10"/>
  <c r="J29" i="10"/>
  <c r="J18" i="10" s="1"/>
  <c r="K29" i="10"/>
  <c r="M29" i="10"/>
  <c r="N29" i="10"/>
  <c r="I39" i="10"/>
  <c r="I28" i="10" s="1"/>
  <c r="I40" i="10"/>
  <c r="I29" i="10" s="1"/>
  <c r="N26" i="10" l="1"/>
  <c r="M55" i="10"/>
  <c r="L80" i="10"/>
  <c r="J80" i="10"/>
  <c r="N80" i="10"/>
  <c r="M15" i="10"/>
  <c r="M26" i="10"/>
  <c r="K26" i="10"/>
  <c r="J55" i="10"/>
  <c r="N55" i="10"/>
  <c r="L26" i="10"/>
  <c r="J16" i="10"/>
  <c r="J26" i="10"/>
  <c r="J15" i="10" s="1"/>
  <c r="K80" i="10"/>
  <c r="M80" i="10"/>
  <c r="K55" i="10"/>
  <c r="L55" i="10"/>
  <c r="L15" i="10"/>
  <c r="I66" i="10"/>
  <c r="K17" i="10"/>
  <c r="M23" i="10"/>
  <c r="N22" i="10"/>
  <c r="L22" i="10"/>
  <c r="K23" i="10"/>
  <c r="J19" i="10"/>
  <c r="M16" i="10"/>
  <c r="L18" i="10"/>
  <c r="I90" i="10"/>
  <c r="M18" i="10"/>
  <c r="N17" i="10"/>
  <c r="K16" i="10"/>
  <c r="L17" i="10"/>
  <c r="N15" i="10"/>
  <c r="M17" i="10"/>
  <c r="N18" i="10"/>
  <c r="N16" i="10"/>
  <c r="M14" i="10" l="1"/>
  <c r="N14" i="10"/>
  <c r="K14" i="10"/>
  <c r="L14" i="10"/>
  <c r="I20" i="10"/>
  <c r="I19" i="10"/>
  <c r="I80" i="10"/>
  <c r="I22" i="10"/>
  <c r="I23" i="10"/>
  <c r="I18" i="10"/>
  <c r="I17" i="10"/>
  <c r="I15" i="10"/>
  <c r="I55" i="10"/>
  <c r="I16" i="10"/>
  <c r="I26" i="10"/>
  <c r="I14" i="10" l="1"/>
</calcChain>
</file>

<file path=xl/sharedStrings.xml><?xml version="1.0" encoding="utf-8"?>
<sst xmlns="http://schemas.openxmlformats.org/spreadsheetml/2006/main" count="174" uniqueCount="70">
  <si>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</si>
  <si>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</si>
  <si>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</si>
  <si>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</si>
  <si>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</si>
  <si>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</si>
  <si>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</si>
  <si>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</si>
  <si>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</si>
  <si>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</si>
  <si>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</si>
  <si>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</si>
  <si>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</si>
  <si>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</si>
  <si>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</si>
  <si>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</si>
  <si>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</si>
  <si>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</si>
  <si>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</si>
  <si>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</si>
  <si>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</si>
  <si>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</si>
  <si>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</si>
  <si>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</si>
  <si>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</si>
  <si>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</si>
  <si>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</si>
  <si>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</si>
  <si>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</si>
  <si>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</si>
  <si>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</si>
  <si>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</si>
  <si>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</si>
  <si>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</si>
  <si>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</si>
  <si>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</si>
  <si>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</si>
  <si>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</si>
  <si>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</si>
  <si>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</si>
  <si>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</si>
  <si>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</si>
  <si>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</si>
  <si>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</si>
  <si>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</si>
  <si>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</si>
  <si>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</si>
  <si>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</si>
  <si>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</si>
  <si>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</si>
  <si>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</si>
  <si>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</si>
  <si>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</si>
  <si>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2023 год, в том числе </t>
  </si>
  <si>
    <t>неиспользованный остаток прошлых лет</t>
  </si>
  <si>
    <t>2018 - 2023 гг.*</t>
  </si>
  <si>
    <t>2019 г. - 2023 г.</t>
  </si>
  <si>
    <t>2024 г.</t>
  </si>
  <si>
    <t>2023 год***</t>
  </si>
  <si>
    <t xml:space="preserve">*** В соответствии с соглашением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в текущем году приобретение жилья (в части приобретения жилых помещений, строительство которых планируется) осуществляется по мероприятию 5.1.4 путем авансирования контрактов, финансирование и окончательная оплата в очередном финансовом году и/или в плановом периоде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</si>
  <si>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* Приобретение жилых квартир на первичном рынке недвижимости, создаваемых в будущем запланировано на 2023 год, в 2018-2019 годах предусмотрено авансирование</t>
  </si>
  <si>
    <t>Мероприятие 7.1.2 "Капитальные вложения в муниципальную собственность"</t>
  </si>
  <si>
    <t>2023 г.</t>
  </si>
  <si>
    <t>Подпрограмма 7 "Расселение и ликвидация аварийного жилищного фонда на территории города Благовещенска"</t>
  </si>
  <si>
    <t>Основное мероприятие 7.1. "Обеспечение мероприятий по расселению и ликвидации аварийного жилищного фонда"</t>
  </si>
  <si>
    <t>2026 год</t>
  </si>
  <si>
    <t xml:space="preserve">2026 год </t>
  </si>
  <si>
    <t>2020 - 2026 гг.</t>
  </si>
  <si>
    <t>2021-2026 гг.</t>
  </si>
  <si>
    <t>Приложение № 2 к постановлению 
администрации города Благовещенска
 от 04.12.2023 № 6398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</si>
</sst>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0" fontId="0" fillId="0" borderId="0" xfId="0" applyAlignment="1">
      <alignment wrapText="1"/>
    </xf>
    <xf numFmtId="0" fontId="0" fillId="0" borderId="0" xfId="0" applyFill="1" applyBorder="1"/>
    <xf numFmtId="0" fontId="4" fillId="2" borderId="4" xfId="0" applyFont="1" applyFill="1" applyBorder="1" applyAlignment="1">
      <alignment horizontal="left" vertical="center" wrapText="1"/>
    </xf>
    <xf numFmtId="166" fontId="4" fillId="2" borderId="4" xfId="2" applyNumberFormat="1" applyFont="1" applyFill="1" applyBorder="1" applyAlignment="1">
      <alignment horizontal="right" vertical="center" wrapText="1"/>
    </xf>
    <xf numFmtId="165" fontId="4" fillId="2" borderId="4" xfId="2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166" fontId="2" fillId="2" borderId="5" xfId="2" applyNumberFormat="1" applyFont="1" applyFill="1" applyBorder="1" applyAlignment="1">
      <alignment horizontal="right" vertical="center" wrapText="1"/>
    </xf>
    <xf numFmtId="165" fontId="2" fillId="2" borderId="5" xfId="2" applyNumberFormat="1" applyFont="1" applyFill="1" applyBorder="1" applyAlignment="1">
      <alignment horizontal="right" vertical="center" wrapText="1"/>
    </xf>
    <xf numFmtId="167" fontId="2" fillId="2" borderId="5" xfId="2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166" fontId="2" fillId="2" borderId="4" xfId="2" applyNumberFormat="1" applyFont="1" applyFill="1" applyBorder="1" applyAlignment="1">
      <alignment horizontal="right" vertical="center" wrapText="1"/>
    </xf>
    <xf numFmtId="165" fontId="2" fillId="2" borderId="4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165" fontId="2" fillId="2" borderId="9" xfId="2" applyNumberFormat="1" applyFont="1" applyFill="1" applyBorder="1" applyAlignment="1">
      <alignment horizontal="right" vertical="center" wrapText="1"/>
    </xf>
    <xf numFmtId="166" fontId="2" fillId="2" borderId="9" xfId="2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6" fontId="2" fillId="2" borderId="5" xfId="2" applyNumberFormat="1" applyFont="1" applyFill="1" applyBorder="1" applyAlignment="1">
      <alignment horizontal="right" wrapText="1"/>
    </xf>
    <xf numFmtId="168" fontId="2" fillId="2" borderId="5" xfId="2" applyNumberFormat="1" applyFont="1" applyFill="1" applyBorder="1" applyAlignment="1">
      <alignment horizontal="right" vertical="center" wrapText="1"/>
    </xf>
    <xf numFmtId="167" fontId="2" fillId="2" borderId="9" xfId="2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right" vertical="center" wrapText="1"/>
    </xf>
    <xf numFmtId="166" fontId="2" fillId="2" borderId="3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5" xfId="2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0" xfId="2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left" vertical="center" wrapText="1"/>
    </xf>
    <xf numFmtId="168" fontId="2" fillId="2" borderId="9" xfId="2" applyNumberFormat="1" applyFont="1" applyFill="1" applyBorder="1" applyAlignment="1">
      <alignment horizontal="right" vertical="center" wrapText="1"/>
    </xf>
    <xf numFmtId="168" fontId="4" fillId="2" borderId="4" xfId="2" applyNumberFormat="1" applyFont="1" applyFill="1" applyBorder="1" applyAlignment="1">
      <alignment horizontal="right" vertical="center" wrapText="1"/>
    </xf>
    <xf numFmtId="168" fontId="2" fillId="2" borderId="4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0" fontId="2" fillId="2" borderId="9" xfId="0" applyFont="1" applyFill="1" applyBorder="1" applyAlignment="1">
      <alignment horizontal="center" vertical="center" wrapText="1"/>
    </xf>
    <xf numFmtId="167" fontId="2" fillId="2" borderId="14" xfId="2" applyNumberFormat="1" applyFont="1" applyFill="1" applyBorder="1" applyAlignment="1">
      <alignment horizontal="right" wrapText="1"/>
    </xf>
    <xf numFmtId="165" fontId="2" fillId="2" borderId="2" xfId="2" applyNumberFormat="1" applyFont="1" applyFill="1" applyBorder="1" applyAlignment="1">
      <alignment horizontal="right" wrapText="1"/>
    </xf>
    <xf numFmtId="165" fontId="2" fillId="2" borderId="13" xfId="2" applyNumberFormat="1" applyFont="1" applyFill="1" applyBorder="1" applyAlignment="1">
      <alignment horizontal="right" wrapText="1"/>
    </xf>
    <xf numFmtId="166" fontId="2" fillId="2" borderId="9" xfId="2" applyNumberFormat="1" applyFont="1" applyFill="1" applyBorder="1" applyAlignment="1">
      <alignment horizontal="right" wrapText="1"/>
    </xf>
    <xf numFmtId="165" fontId="2" fillId="2" borderId="14" xfId="2" applyNumberFormat="1" applyFont="1" applyFill="1" applyBorder="1" applyAlignment="1">
      <alignment horizontal="right" wrapText="1"/>
    </xf>
    <xf numFmtId="0" fontId="0" fillId="2" borderId="0" xfId="0" applyFill="1" applyBorder="1"/>
    <xf numFmtId="165" fontId="2" fillId="3" borderId="9" xfId="2" applyNumberFormat="1" applyFont="1" applyFill="1" applyBorder="1" applyAlignment="1">
      <alignment horizontal="right" vertical="center" wrapText="1"/>
    </xf>
    <xf numFmtId="166" fontId="2" fillId="3" borderId="5" xfId="2" applyNumberFormat="1" applyFont="1" applyFill="1" applyBorder="1" applyAlignment="1">
      <alignment horizontal="right" vertical="center" wrapText="1"/>
    </xf>
    <xf numFmtId="167" fontId="2" fillId="3" borderId="5" xfId="2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165" fontId="2" fillId="2" borderId="3" xfId="2" applyNumberFormat="1" applyFont="1" applyFill="1" applyBorder="1" applyAlignment="1">
      <alignment horizontal="right" wrapText="1"/>
    </xf>
    <xf numFmtId="168" fontId="2" fillId="2" borderId="1" xfId="2" applyNumberFormat="1" applyFont="1" applyFill="1" applyBorder="1" applyAlignment="1">
      <alignment horizontal="right" wrapText="1"/>
    </xf>
    <xf numFmtId="168" fontId="2" fillId="2" borderId="3" xfId="2" applyNumberFormat="1" applyFont="1" applyFill="1" applyBorder="1" applyAlignment="1">
      <alignment horizontal="right" wrapText="1"/>
    </xf>
    <xf numFmtId="168" fontId="2" fillId="2" borderId="2" xfId="2" applyNumberFormat="1" applyFont="1" applyFill="1" applyBorder="1" applyAlignment="1">
      <alignment horizontal="right" wrapText="1"/>
    </xf>
    <xf numFmtId="167" fontId="2" fillId="2" borderId="12" xfId="2" applyNumberFormat="1" applyFont="1" applyFill="1" applyBorder="1" applyAlignment="1">
      <alignment horizontal="right" wrapText="1"/>
    </xf>
    <xf numFmtId="167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wrapText="1"/>
    </xf>
    <xf numFmtId="165" fontId="2" fillId="2" borderId="11" xfId="2" applyNumberFormat="1" applyFont="1" applyFill="1" applyBorder="1" applyAlignment="1">
      <alignment horizontal="right" wrapText="1"/>
    </xf>
    <xf numFmtId="165" fontId="2" fillId="2" borderId="12" xfId="2" applyNumberFormat="1" applyFont="1" applyFill="1" applyBorder="1" applyAlignment="1">
      <alignment horizontal="right" wrapText="1"/>
    </xf>
    <xf numFmtId="165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Border="1" applyAlignment="1">
      <alignment vertical="top" wrapText="1"/>
    </xf>
    <xf numFmtId="0" fontId="2" fillId="2" borderId="9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59"/>
  <sheetViews>
    <sheetView tabSelected="1" zoomScale="60" zoomScaleNormal="60" zoomScaleSheetLayoutView="53" workbookViewId="0">
      <selection activeCell="K2" sqref="K2:N4"/>
    </sheetView>
  </sheetViews>
  <sheetFormatPr defaultRowHeight="12.75" x14ac:dyDescent="0.2"/>
  <cols>
    <col min="2" max="2" width="32" customWidth="1"/>
    <col min="3" max="3" width="33.710937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customWidth="1"/>
    <col min="9" max="9" width="18.7109375" customWidth="1"/>
    <col min="10" max="10" width="14.42578125" customWidth="1"/>
    <col min="11" max="11" width="18.28515625" customWidth="1"/>
    <col min="12" max="12" width="19.5703125" customWidth="1"/>
    <col min="13" max="13" width="14.5703125" customWidth="1"/>
    <col min="14" max="14" width="20.42578125" customWidth="1"/>
    <col min="32" max="32" width="23.85546875" customWidth="1"/>
  </cols>
  <sheetData>
    <row r="2" spans="2:21" x14ac:dyDescent="0.2">
      <c r="K2" s="94" t="s">
        <v>69</v>
      </c>
      <c r="L2" s="94"/>
      <c r="M2" s="94"/>
      <c r="N2" s="94"/>
    </row>
    <row r="3" spans="2:21" x14ac:dyDescent="0.2">
      <c r="K3" s="94"/>
      <c r="L3" s="94"/>
      <c r="M3" s="94"/>
      <c r="N3" s="94"/>
    </row>
    <row r="4" spans="2:21" ht="38.25" customHeight="1" x14ac:dyDescent="0.3">
      <c r="B4" s="2"/>
      <c r="K4" s="94"/>
      <c r="L4" s="94"/>
      <c r="M4" s="94"/>
      <c r="N4" s="94"/>
    </row>
    <row r="5" spans="2:21" ht="35.25" customHeight="1" x14ac:dyDescent="0.3">
      <c r="B5" s="2"/>
      <c r="K5" s="94" t="s">
        <v>36</v>
      </c>
      <c r="L5" s="94"/>
      <c r="M5" s="94"/>
      <c r="N5" s="94"/>
    </row>
    <row r="6" spans="2:21" ht="36.75" customHeight="1" x14ac:dyDescent="0.2">
      <c r="B6" s="106" t="s">
        <v>12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2:21" ht="30.75" customHeight="1" x14ac:dyDescent="0.2"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2:21" ht="23.25" customHeight="1" x14ac:dyDescent="0.2"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2:21" ht="19.5" thickBot="1" x14ac:dyDescent="0.35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25">
      <c r="B10" s="95" t="s">
        <v>37</v>
      </c>
      <c r="C10" s="95" t="s">
        <v>20</v>
      </c>
      <c r="D10" s="95" t="s">
        <v>21</v>
      </c>
      <c r="E10" s="95" t="s">
        <v>22</v>
      </c>
      <c r="F10" s="98" t="s">
        <v>23</v>
      </c>
      <c r="G10" s="98" t="s">
        <v>28</v>
      </c>
      <c r="H10" s="101" t="s">
        <v>15</v>
      </c>
      <c r="I10" s="102"/>
      <c r="J10" s="102"/>
      <c r="K10" s="102"/>
      <c r="L10" s="102"/>
      <c r="M10" s="102"/>
      <c r="N10" s="103"/>
    </row>
    <row r="11" spans="2:21" ht="66.75" customHeight="1" thickBot="1" x14ac:dyDescent="0.25">
      <c r="B11" s="96"/>
      <c r="C11" s="96"/>
      <c r="D11" s="96"/>
      <c r="E11" s="96"/>
      <c r="F11" s="99"/>
      <c r="G11" s="99"/>
      <c r="H11" s="104" t="s">
        <v>4</v>
      </c>
      <c r="I11" s="101" t="s">
        <v>5</v>
      </c>
      <c r="J11" s="103"/>
      <c r="K11" s="104" t="s">
        <v>6</v>
      </c>
      <c r="L11" s="104" t="s">
        <v>7</v>
      </c>
      <c r="M11" s="104" t="s">
        <v>8</v>
      </c>
      <c r="N11" s="104" t="s">
        <v>9</v>
      </c>
    </row>
    <row r="12" spans="2:21" ht="82.5" customHeight="1" thickBot="1" x14ac:dyDescent="0.25">
      <c r="B12" s="97"/>
      <c r="C12" s="97"/>
      <c r="D12" s="97"/>
      <c r="E12" s="97"/>
      <c r="F12" s="100"/>
      <c r="G12" s="100"/>
      <c r="H12" s="105"/>
      <c r="I12" s="11" t="s">
        <v>10</v>
      </c>
      <c r="J12" s="11" t="s">
        <v>11</v>
      </c>
      <c r="K12" s="105"/>
      <c r="L12" s="105"/>
      <c r="M12" s="105"/>
      <c r="N12" s="105"/>
      <c r="U12" s="17"/>
    </row>
    <row r="13" spans="2:21" ht="19.5" thickBot="1" x14ac:dyDescent="0.25">
      <c r="B13" s="13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25">
      <c r="B14" s="70" t="s">
        <v>32</v>
      </c>
      <c r="C14" s="70"/>
      <c r="D14" s="70"/>
      <c r="E14" s="70"/>
      <c r="F14" s="70"/>
      <c r="G14" s="70"/>
      <c r="H14" s="51" t="s">
        <v>27</v>
      </c>
      <c r="I14" s="20">
        <f>K14+L14+M14+N14</f>
        <v>1589373.0190000001</v>
      </c>
      <c r="J14" s="21">
        <v>0</v>
      </c>
      <c r="K14" s="20">
        <f>K15+K16+K17+K18+K19+K20+K22+K23+K24</f>
        <v>435773.00000000006</v>
      </c>
      <c r="L14" s="20">
        <f t="shared" ref="L14:N14" si="0">L15+L16+L17+L18+L19+L20+L22+L23+L24</f>
        <v>1138551.6200000001</v>
      </c>
      <c r="M14" s="20">
        <f>M15+M16+M17+M18+M19+M20+M22+M23+M24</f>
        <v>15048.399000000001</v>
      </c>
      <c r="N14" s="53">
        <f t="shared" si="0"/>
        <v>0</v>
      </c>
    </row>
    <row r="15" spans="2:21" ht="30" customHeight="1" thickBot="1" x14ac:dyDescent="0.25">
      <c r="B15" s="71"/>
      <c r="C15" s="71"/>
      <c r="D15" s="71"/>
      <c r="E15" s="71"/>
      <c r="F15" s="71"/>
      <c r="G15" s="71"/>
      <c r="H15" s="48" t="s">
        <v>0</v>
      </c>
      <c r="I15" s="23">
        <f>K15+L15+M15+N15</f>
        <v>95590.399999999994</v>
      </c>
      <c r="J15" s="24">
        <f t="shared" ref="J15" si="1">J26</f>
        <v>0</v>
      </c>
      <c r="K15" s="25">
        <f>K27</f>
        <v>95590.399999999994</v>
      </c>
      <c r="L15" s="25">
        <f>L27</f>
        <v>0</v>
      </c>
      <c r="M15" s="25">
        <f>M27</f>
        <v>0</v>
      </c>
      <c r="N15" s="24">
        <f>N27+N57+N83</f>
        <v>0</v>
      </c>
    </row>
    <row r="16" spans="2:21" ht="30" customHeight="1" thickBot="1" x14ac:dyDescent="0.25">
      <c r="B16" s="71"/>
      <c r="C16" s="71"/>
      <c r="D16" s="71"/>
      <c r="E16" s="71"/>
      <c r="F16" s="71"/>
      <c r="G16" s="71"/>
      <c r="H16" s="48" t="s">
        <v>1</v>
      </c>
      <c r="I16" s="23">
        <f t="shared" ref="I16:I22" si="2">K16+L16+M16+N16</f>
        <v>43311.1</v>
      </c>
      <c r="J16" s="24">
        <f t="shared" ref="J16" si="3">J27</f>
        <v>0</v>
      </c>
      <c r="K16" s="25">
        <f>K28+K57</f>
        <v>36530.6</v>
      </c>
      <c r="L16" s="25">
        <f t="shared" ref="L16" si="4">L28+L57</f>
        <v>3316.5</v>
      </c>
      <c r="M16" s="25">
        <f>M28+M57</f>
        <v>3464</v>
      </c>
      <c r="N16" s="24">
        <f>N28+N58+N84</f>
        <v>0</v>
      </c>
    </row>
    <row r="17" spans="2:14" ht="30" customHeight="1" thickBot="1" x14ac:dyDescent="0.25">
      <c r="B17" s="71"/>
      <c r="C17" s="71"/>
      <c r="D17" s="71"/>
      <c r="E17" s="71"/>
      <c r="F17" s="71"/>
      <c r="G17" s="71"/>
      <c r="H17" s="48" t="s">
        <v>2</v>
      </c>
      <c r="I17" s="23">
        <f t="shared" si="2"/>
        <v>166086.40000000002</v>
      </c>
      <c r="J17" s="24">
        <f t="shared" ref="J17" si="5">J28</f>
        <v>0</v>
      </c>
      <c r="K17" s="25">
        <f t="shared" ref="K17:M18" si="6">K29+K58+K83</f>
        <v>142413.70000000001</v>
      </c>
      <c r="L17" s="25">
        <f t="shared" si="6"/>
        <v>21536.7</v>
      </c>
      <c r="M17" s="25">
        <f t="shared" si="6"/>
        <v>2136</v>
      </c>
      <c r="N17" s="24">
        <f>N29+N59+N85</f>
        <v>0</v>
      </c>
    </row>
    <row r="18" spans="2:14" ht="30" customHeight="1" thickBot="1" x14ac:dyDescent="0.25">
      <c r="B18" s="71"/>
      <c r="C18" s="71"/>
      <c r="D18" s="71"/>
      <c r="E18" s="71"/>
      <c r="F18" s="71"/>
      <c r="G18" s="71"/>
      <c r="H18" s="48" t="s">
        <v>3</v>
      </c>
      <c r="I18" s="23">
        <f t="shared" si="2"/>
        <v>331599</v>
      </c>
      <c r="J18" s="24">
        <f t="shared" ref="J18" si="7">J29</f>
        <v>0</v>
      </c>
      <c r="K18" s="25">
        <f t="shared" si="6"/>
        <v>0</v>
      </c>
      <c r="L18" s="25">
        <f t="shared" si="6"/>
        <v>328010.09999999998</v>
      </c>
      <c r="M18" s="25">
        <f t="shared" si="6"/>
        <v>3588.9</v>
      </c>
      <c r="N18" s="24">
        <f>N30+N60+N86</f>
        <v>0</v>
      </c>
    </row>
    <row r="19" spans="2:14" ht="30" customHeight="1" thickBot="1" x14ac:dyDescent="0.25">
      <c r="B19" s="71"/>
      <c r="C19" s="71"/>
      <c r="D19" s="71"/>
      <c r="E19" s="71"/>
      <c r="F19" s="71"/>
      <c r="G19" s="71"/>
      <c r="H19" s="48" t="s">
        <v>16</v>
      </c>
      <c r="I19" s="23">
        <f>K19+L19+M19+N19</f>
        <v>521714.4</v>
      </c>
      <c r="J19" s="24">
        <f>J30+J59+J84</f>
        <v>0</v>
      </c>
      <c r="K19" s="25">
        <f>K31+K60+K85</f>
        <v>109831.6</v>
      </c>
      <c r="L19" s="25">
        <f>L31+L60+L85</f>
        <v>411882.8</v>
      </c>
      <c r="M19" s="25">
        <f t="shared" ref="M19:N19" si="8">M31+M60+M85</f>
        <v>0</v>
      </c>
      <c r="N19" s="25">
        <f t="shared" si="8"/>
        <v>0</v>
      </c>
    </row>
    <row r="20" spans="2:14" ht="30" customHeight="1" thickBot="1" x14ac:dyDescent="0.25">
      <c r="B20" s="71"/>
      <c r="C20" s="71"/>
      <c r="D20" s="71"/>
      <c r="E20" s="71"/>
      <c r="F20" s="71"/>
      <c r="G20" s="71"/>
      <c r="H20" s="48" t="s">
        <v>53</v>
      </c>
      <c r="I20" s="65">
        <f>K20+L20+M20+N20</f>
        <v>295143.91899999999</v>
      </c>
      <c r="J20" s="24">
        <f t="shared" ref="J20" si="9">J31</f>
        <v>0</v>
      </c>
      <c r="K20" s="25">
        <f>K32+K61+K86+K118</f>
        <v>51406.7</v>
      </c>
      <c r="L20" s="66">
        <f t="shared" ref="L20:N20" si="10">L32+L61+L86+L118</f>
        <v>243042.02</v>
      </c>
      <c r="M20" s="66">
        <f t="shared" si="10"/>
        <v>695.19899999999996</v>
      </c>
      <c r="N20" s="25">
        <f t="shared" si="10"/>
        <v>0</v>
      </c>
    </row>
    <row r="21" spans="2:14" ht="46.5" customHeight="1" thickBot="1" x14ac:dyDescent="0.25">
      <c r="B21" s="71"/>
      <c r="C21" s="71"/>
      <c r="D21" s="71"/>
      <c r="E21" s="71"/>
      <c r="F21" s="71"/>
      <c r="G21" s="71"/>
      <c r="H21" s="48" t="s">
        <v>54</v>
      </c>
      <c r="I21" s="23">
        <f>K21+L21+M21+N21</f>
        <v>198953.8</v>
      </c>
      <c r="J21" s="24">
        <v>0</v>
      </c>
      <c r="K21" s="25">
        <f>K33+K62</f>
        <v>0</v>
      </c>
      <c r="L21" s="25">
        <f>L33+L62</f>
        <v>198953.8</v>
      </c>
      <c r="M21" s="25">
        <f t="shared" ref="M21:N21" si="11">M33+M62</f>
        <v>0</v>
      </c>
      <c r="N21" s="25">
        <f t="shared" si="11"/>
        <v>0</v>
      </c>
    </row>
    <row r="22" spans="2:14" ht="30" customHeight="1" thickBot="1" x14ac:dyDescent="0.25">
      <c r="B22" s="71"/>
      <c r="C22" s="71"/>
      <c r="D22" s="71"/>
      <c r="E22" s="71"/>
      <c r="F22" s="71"/>
      <c r="G22" s="71"/>
      <c r="H22" s="48" t="s">
        <v>18</v>
      </c>
      <c r="I22" s="23">
        <f t="shared" si="2"/>
        <v>60610.7</v>
      </c>
      <c r="J22" s="24">
        <f t="shared" ref="J22" si="12">J32</f>
        <v>0</v>
      </c>
      <c r="K22" s="25">
        <f t="shared" ref="K22:N24" si="13">K34+K63+K87+K109</f>
        <v>0</v>
      </c>
      <c r="L22" s="25">
        <f t="shared" si="13"/>
        <v>55446.399999999994</v>
      </c>
      <c r="M22" s="25">
        <f t="shared" si="13"/>
        <v>5164.3</v>
      </c>
      <c r="N22" s="25">
        <f t="shared" si="13"/>
        <v>0</v>
      </c>
    </row>
    <row r="23" spans="2:14" ht="30" customHeight="1" thickBot="1" x14ac:dyDescent="0.25">
      <c r="B23" s="71"/>
      <c r="C23" s="71"/>
      <c r="D23" s="71"/>
      <c r="E23" s="71"/>
      <c r="F23" s="71"/>
      <c r="G23" s="71"/>
      <c r="H23" s="48" t="s">
        <v>19</v>
      </c>
      <c r="I23" s="23">
        <f>K23+L23+M23+N23</f>
        <v>71985.600000000006</v>
      </c>
      <c r="J23" s="24">
        <f t="shared" ref="J23:J24" si="14">J34</f>
        <v>0</v>
      </c>
      <c r="K23" s="25">
        <f t="shared" si="13"/>
        <v>0</v>
      </c>
      <c r="L23" s="25">
        <f t="shared" si="13"/>
        <v>71985.600000000006</v>
      </c>
      <c r="M23" s="25">
        <f t="shared" si="13"/>
        <v>0</v>
      </c>
      <c r="N23" s="25">
        <f t="shared" si="13"/>
        <v>0</v>
      </c>
    </row>
    <row r="24" spans="2:14" ht="30" customHeight="1" thickBot="1" x14ac:dyDescent="0.25">
      <c r="B24" s="72"/>
      <c r="C24" s="72"/>
      <c r="D24" s="72"/>
      <c r="E24" s="72"/>
      <c r="F24" s="72"/>
      <c r="G24" s="72"/>
      <c r="H24" s="48" t="s">
        <v>65</v>
      </c>
      <c r="I24" s="23">
        <f>K24+L24+M24+N24</f>
        <v>3331.5</v>
      </c>
      <c r="J24" s="24">
        <f t="shared" si="14"/>
        <v>0</v>
      </c>
      <c r="K24" s="25">
        <f t="shared" si="13"/>
        <v>0</v>
      </c>
      <c r="L24" s="25">
        <f t="shared" si="13"/>
        <v>3331.5</v>
      </c>
      <c r="M24" s="25">
        <f t="shared" si="13"/>
        <v>0</v>
      </c>
      <c r="N24" s="25">
        <f t="shared" si="13"/>
        <v>0</v>
      </c>
    </row>
    <row r="25" spans="2:14" ht="30" customHeight="1" thickBot="1" x14ac:dyDescent="0.25">
      <c r="B25" s="74" t="s">
        <v>30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6"/>
    </row>
    <row r="26" spans="2:14" ht="156" customHeight="1" thickBot="1" x14ac:dyDescent="0.25">
      <c r="B26" s="67" t="s">
        <v>34</v>
      </c>
      <c r="C26" s="67"/>
      <c r="D26" s="67"/>
      <c r="E26" s="67"/>
      <c r="F26" s="67"/>
      <c r="G26" s="67"/>
      <c r="H26" s="19" t="s">
        <v>33</v>
      </c>
      <c r="I26" s="20">
        <f>K26+L26+M26+N26</f>
        <v>451249.5</v>
      </c>
      <c r="J26" s="53">
        <f>J27+J28+J29+J30+J31+J32+J34+J35+J36</f>
        <v>0</v>
      </c>
      <c r="K26" s="20">
        <f>K27+K28+K29+K30+K31+K32+K34+K35+K36</f>
        <v>274534.7</v>
      </c>
      <c r="L26" s="20">
        <f t="shared" ref="L26:N26" si="15">L27+L28+L29+L30+L31+L32+L34+L35+L36</f>
        <v>176714.8</v>
      </c>
      <c r="M26" s="53">
        <f t="shared" si="15"/>
        <v>0</v>
      </c>
      <c r="N26" s="53">
        <f t="shared" si="15"/>
        <v>0</v>
      </c>
    </row>
    <row r="27" spans="2:14" ht="30" customHeight="1" thickBot="1" x14ac:dyDescent="0.25">
      <c r="B27" s="68"/>
      <c r="C27" s="68"/>
      <c r="D27" s="68"/>
      <c r="E27" s="68"/>
      <c r="F27" s="68"/>
      <c r="G27" s="68"/>
      <c r="H27" s="22" t="s">
        <v>0</v>
      </c>
      <c r="I27" s="23">
        <f>I38</f>
        <v>95590.399999999994</v>
      </c>
      <c r="J27" s="24">
        <f t="shared" ref="I27:N29" si="16">J38</f>
        <v>0</v>
      </c>
      <c r="K27" s="23">
        <f t="shared" si="16"/>
        <v>95590.399999999994</v>
      </c>
      <c r="L27" s="24">
        <f t="shared" si="16"/>
        <v>0</v>
      </c>
      <c r="M27" s="24">
        <f t="shared" si="16"/>
        <v>0</v>
      </c>
      <c r="N27" s="24">
        <f t="shared" si="16"/>
        <v>0</v>
      </c>
    </row>
    <row r="28" spans="2:14" ht="30" customHeight="1" thickBot="1" x14ac:dyDescent="0.25">
      <c r="B28" s="68"/>
      <c r="C28" s="68"/>
      <c r="D28" s="68"/>
      <c r="E28" s="68"/>
      <c r="F28" s="68"/>
      <c r="G28" s="68"/>
      <c r="H28" s="22" t="s">
        <v>1</v>
      </c>
      <c r="I28" s="23">
        <f t="shared" si="16"/>
        <v>36530.6</v>
      </c>
      <c r="J28" s="24">
        <f t="shared" si="16"/>
        <v>0</v>
      </c>
      <c r="K28" s="23">
        <f t="shared" si="16"/>
        <v>36530.6</v>
      </c>
      <c r="L28" s="24">
        <f t="shared" si="16"/>
        <v>0</v>
      </c>
      <c r="M28" s="24">
        <f t="shared" si="16"/>
        <v>0</v>
      </c>
      <c r="N28" s="24">
        <f t="shared" si="16"/>
        <v>0</v>
      </c>
    </row>
    <row r="29" spans="2:14" ht="30" customHeight="1" thickBot="1" x14ac:dyDescent="0.25">
      <c r="B29" s="68"/>
      <c r="C29" s="68"/>
      <c r="D29" s="68"/>
      <c r="E29" s="68"/>
      <c r="F29" s="68"/>
      <c r="G29" s="68"/>
      <c r="H29" s="22" t="s">
        <v>2</v>
      </c>
      <c r="I29" s="23">
        <f t="shared" si="16"/>
        <v>145004.90000000002</v>
      </c>
      <c r="J29" s="24">
        <f t="shared" si="16"/>
        <v>0</v>
      </c>
      <c r="K29" s="23">
        <f t="shared" si="16"/>
        <v>142413.70000000001</v>
      </c>
      <c r="L29" s="23">
        <f>L40</f>
        <v>2591.1999999999998</v>
      </c>
      <c r="M29" s="24">
        <f t="shared" si="16"/>
        <v>0</v>
      </c>
      <c r="N29" s="24">
        <f t="shared" si="16"/>
        <v>0</v>
      </c>
    </row>
    <row r="30" spans="2:14" ht="30" customHeight="1" thickBot="1" x14ac:dyDescent="0.25">
      <c r="B30" s="68"/>
      <c r="C30" s="68"/>
      <c r="D30" s="68"/>
      <c r="E30" s="68"/>
      <c r="F30" s="68"/>
      <c r="G30" s="68"/>
      <c r="H30" s="22" t="s">
        <v>3</v>
      </c>
      <c r="I30" s="24">
        <f t="shared" ref="I30:J30" si="17">I41</f>
        <v>0</v>
      </c>
      <c r="J30" s="24">
        <f t="shared" si="17"/>
        <v>0</v>
      </c>
      <c r="K30" s="24">
        <f>K41</f>
        <v>0</v>
      </c>
      <c r="L30" s="24">
        <f t="shared" ref="L30:N30" si="18">L41</f>
        <v>0</v>
      </c>
      <c r="M30" s="24">
        <f t="shared" si="18"/>
        <v>0</v>
      </c>
      <c r="N30" s="24">
        <f t="shared" si="18"/>
        <v>0</v>
      </c>
    </row>
    <row r="31" spans="2:14" ht="30" customHeight="1" thickBot="1" x14ac:dyDescent="0.25">
      <c r="B31" s="68"/>
      <c r="C31" s="68"/>
      <c r="D31" s="68"/>
      <c r="E31" s="68"/>
      <c r="F31" s="68"/>
      <c r="G31" s="68"/>
      <c r="H31" s="22" t="s">
        <v>16</v>
      </c>
      <c r="I31" s="23">
        <f>I42+I49</f>
        <v>87061.8</v>
      </c>
      <c r="J31" s="24">
        <f>J42+J49</f>
        <v>0</v>
      </c>
      <c r="K31" s="24">
        <f>K42+K49</f>
        <v>0</v>
      </c>
      <c r="L31" s="23">
        <f t="shared" ref="L31:N32" si="19">L43+L49</f>
        <v>87061.8</v>
      </c>
      <c r="M31" s="24">
        <f t="shared" si="19"/>
        <v>0</v>
      </c>
      <c r="N31" s="24">
        <f t="shared" si="19"/>
        <v>0</v>
      </c>
    </row>
    <row r="32" spans="2:14" ht="30" customHeight="1" thickBot="1" x14ac:dyDescent="0.25">
      <c r="B32" s="68"/>
      <c r="C32" s="68"/>
      <c r="D32" s="68"/>
      <c r="E32" s="68"/>
      <c r="F32" s="68"/>
      <c r="G32" s="68"/>
      <c r="H32" s="22" t="s">
        <v>53</v>
      </c>
      <c r="I32" s="23">
        <f t="shared" ref="I32:K33" si="20">I44+I50</f>
        <v>87061.8</v>
      </c>
      <c r="J32" s="24">
        <f t="shared" si="20"/>
        <v>0</v>
      </c>
      <c r="K32" s="24">
        <f t="shared" si="20"/>
        <v>0</v>
      </c>
      <c r="L32" s="23">
        <f t="shared" si="19"/>
        <v>87061.8</v>
      </c>
      <c r="M32" s="24">
        <f t="shared" si="19"/>
        <v>0</v>
      </c>
      <c r="N32" s="24">
        <f t="shared" si="19"/>
        <v>0</v>
      </c>
    </row>
    <row r="33" spans="2:14" ht="45" customHeight="1" thickBot="1" x14ac:dyDescent="0.25">
      <c r="B33" s="68"/>
      <c r="C33" s="68"/>
      <c r="D33" s="68"/>
      <c r="E33" s="68"/>
      <c r="F33" s="68"/>
      <c r="G33" s="68"/>
      <c r="H33" s="22" t="s">
        <v>54</v>
      </c>
      <c r="I33" s="23">
        <f t="shared" si="20"/>
        <v>87061.8</v>
      </c>
      <c r="J33" s="24">
        <f t="shared" si="20"/>
        <v>0</v>
      </c>
      <c r="K33" s="24">
        <f t="shared" si="20"/>
        <v>0</v>
      </c>
      <c r="L33" s="23">
        <v>87061.8</v>
      </c>
      <c r="M33" s="24">
        <f>M45+M51</f>
        <v>0</v>
      </c>
      <c r="N33" s="24">
        <f>N45+N51</f>
        <v>0</v>
      </c>
    </row>
    <row r="34" spans="2:14" ht="30" customHeight="1" thickBot="1" x14ac:dyDescent="0.25">
      <c r="B34" s="68"/>
      <c r="C34" s="68"/>
      <c r="D34" s="68"/>
      <c r="E34" s="68"/>
      <c r="F34" s="68"/>
      <c r="G34" s="68"/>
      <c r="H34" s="22" t="s">
        <v>18</v>
      </c>
      <c r="I34" s="24">
        <f t="shared" ref="I34:N34" si="21">I45+I52</f>
        <v>0</v>
      </c>
      <c r="J34" s="24">
        <f t="shared" si="21"/>
        <v>0</v>
      </c>
      <c r="K34" s="24">
        <f t="shared" si="21"/>
        <v>0</v>
      </c>
      <c r="L34" s="24">
        <f t="shared" si="21"/>
        <v>0</v>
      </c>
      <c r="M34" s="24">
        <f t="shared" si="21"/>
        <v>0</v>
      </c>
      <c r="N34" s="24">
        <f t="shared" si="21"/>
        <v>0</v>
      </c>
    </row>
    <row r="35" spans="2:14" ht="30" customHeight="1" thickBot="1" x14ac:dyDescent="0.25">
      <c r="B35" s="68"/>
      <c r="C35" s="68"/>
      <c r="D35" s="68"/>
      <c r="E35" s="68"/>
      <c r="F35" s="68"/>
      <c r="G35" s="68"/>
      <c r="H35" s="22" t="s">
        <v>19</v>
      </c>
      <c r="I35" s="24">
        <f>I46+I53</f>
        <v>0</v>
      </c>
      <c r="J35" s="24">
        <f t="shared" ref="J35:N36" si="22">J46+J53</f>
        <v>0</v>
      </c>
      <c r="K35" s="24">
        <f t="shared" si="22"/>
        <v>0</v>
      </c>
      <c r="L35" s="24">
        <f t="shared" si="22"/>
        <v>0</v>
      </c>
      <c r="M35" s="24">
        <f t="shared" si="22"/>
        <v>0</v>
      </c>
      <c r="N35" s="24">
        <f t="shared" si="22"/>
        <v>0</v>
      </c>
    </row>
    <row r="36" spans="2:14" ht="30" customHeight="1" thickBot="1" x14ac:dyDescent="0.25">
      <c r="B36" s="69"/>
      <c r="C36" s="69"/>
      <c r="D36" s="69"/>
      <c r="E36" s="69"/>
      <c r="F36" s="69"/>
      <c r="G36" s="69"/>
      <c r="H36" s="22" t="s">
        <v>66</v>
      </c>
      <c r="I36" s="24">
        <f>I47+I54</f>
        <v>0</v>
      </c>
      <c r="J36" s="24">
        <f t="shared" si="22"/>
        <v>0</v>
      </c>
      <c r="K36" s="24">
        <f t="shared" si="22"/>
        <v>0</v>
      </c>
      <c r="L36" s="24">
        <f t="shared" si="22"/>
        <v>0</v>
      </c>
      <c r="M36" s="24">
        <f t="shared" si="22"/>
        <v>0</v>
      </c>
      <c r="N36" s="24">
        <f t="shared" si="22"/>
        <v>0</v>
      </c>
    </row>
    <row r="37" spans="2:14" ht="113.25" customHeight="1" thickBot="1" x14ac:dyDescent="0.25">
      <c r="B37" s="67" t="s">
        <v>48</v>
      </c>
      <c r="C37" s="67" t="s">
        <v>44</v>
      </c>
      <c r="D37" s="67" t="s">
        <v>43</v>
      </c>
      <c r="E37" s="67" t="s">
        <v>25</v>
      </c>
      <c r="F37" s="67" t="s">
        <v>14</v>
      </c>
      <c r="G37" s="67" t="s">
        <v>55</v>
      </c>
      <c r="H37" s="26" t="s">
        <v>31</v>
      </c>
      <c r="I37" s="27">
        <f>K37+L37+M37+N37</f>
        <v>277125.90000000002</v>
      </c>
      <c r="J37" s="28">
        <f>J38+J39+J40+J46+J47</f>
        <v>0</v>
      </c>
      <c r="K37" s="27">
        <f t="shared" ref="K37:N37" si="23">K38+K39+K40+K46+K47</f>
        <v>274534.7</v>
      </c>
      <c r="L37" s="27">
        <f t="shared" si="23"/>
        <v>2591.1999999999998</v>
      </c>
      <c r="M37" s="28">
        <f t="shared" si="23"/>
        <v>0</v>
      </c>
      <c r="N37" s="28">
        <f t="shared" si="23"/>
        <v>0</v>
      </c>
    </row>
    <row r="38" spans="2:14" ht="30" customHeight="1" thickBot="1" x14ac:dyDescent="0.25">
      <c r="B38" s="68"/>
      <c r="C38" s="68"/>
      <c r="D38" s="68"/>
      <c r="E38" s="68"/>
      <c r="F38" s="68"/>
      <c r="G38" s="68"/>
      <c r="H38" s="22" t="s">
        <v>0</v>
      </c>
      <c r="I38" s="23">
        <f>K38+L38+M38+N38</f>
        <v>95590.399999999994</v>
      </c>
      <c r="J38" s="24">
        <v>0</v>
      </c>
      <c r="K38" s="23">
        <v>95590.399999999994</v>
      </c>
      <c r="L38" s="24">
        <v>0</v>
      </c>
      <c r="M38" s="24">
        <v>0</v>
      </c>
      <c r="N38" s="24">
        <v>0</v>
      </c>
    </row>
    <row r="39" spans="2:14" ht="30" customHeight="1" thickBot="1" x14ac:dyDescent="0.25">
      <c r="B39" s="68"/>
      <c r="C39" s="68"/>
      <c r="D39" s="68"/>
      <c r="E39" s="68"/>
      <c r="F39" s="68"/>
      <c r="G39" s="68"/>
      <c r="H39" s="22" t="s">
        <v>1</v>
      </c>
      <c r="I39" s="23">
        <f t="shared" ref="I39:I40" si="24">K39+L39+M39+N39</f>
        <v>36530.6</v>
      </c>
      <c r="J39" s="24">
        <v>0</v>
      </c>
      <c r="K39" s="23">
        <v>36530.6</v>
      </c>
      <c r="L39" s="24">
        <v>0</v>
      </c>
      <c r="M39" s="24">
        <v>0</v>
      </c>
      <c r="N39" s="24">
        <v>0</v>
      </c>
    </row>
    <row r="40" spans="2:14" ht="30" customHeight="1" thickBot="1" x14ac:dyDescent="0.25">
      <c r="B40" s="68"/>
      <c r="C40" s="68"/>
      <c r="D40" s="68"/>
      <c r="E40" s="68"/>
      <c r="F40" s="68"/>
      <c r="G40" s="68"/>
      <c r="H40" s="22" t="s">
        <v>2</v>
      </c>
      <c r="I40" s="23">
        <f t="shared" si="24"/>
        <v>145004.90000000002</v>
      </c>
      <c r="J40" s="24">
        <v>0</v>
      </c>
      <c r="K40" s="23">
        <v>142413.70000000001</v>
      </c>
      <c r="L40" s="23">
        <v>2591.1999999999998</v>
      </c>
      <c r="M40" s="24">
        <v>0</v>
      </c>
      <c r="N40" s="24">
        <v>0</v>
      </c>
    </row>
    <row r="41" spans="2:14" ht="30" customHeight="1" thickBot="1" x14ac:dyDescent="0.25">
      <c r="B41" s="68"/>
      <c r="C41" s="68"/>
      <c r="D41" s="68"/>
      <c r="E41" s="68"/>
      <c r="F41" s="68"/>
      <c r="G41" s="68"/>
      <c r="H41" s="39" t="s">
        <v>3</v>
      </c>
      <c r="I41" s="30">
        <f t="shared" ref="I41:I46" si="25">K41+L41+M41+N41</f>
        <v>0</v>
      </c>
      <c r="J41" s="30">
        <v>0</v>
      </c>
      <c r="K41" s="30">
        <v>0</v>
      </c>
      <c r="L41" s="43">
        <v>0</v>
      </c>
      <c r="M41" s="43">
        <v>0</v>
      </c>
      <c r="N41" s="43">
        <v>0</v>
      </c>
    </row>
    <row r="42" spans="2:14" ht="8.25" customHeight="1" x14ac:dyDescent="0.2">
      <c r="B42" s="68"/>
      <c r="C42" s="68"/>
      <c r="D42" s="68"/>
      <c r="E42" s="68"/>
      <c r="F42" s="68"/>
      <c r="G42" s="68"/>
      <c r="H42" s="67" t="s">
        <v>16</v>
      </c>
      <c r="I42" s="79">
        <f>K42+L43+M43+N43</f>
        <v>0</v>
      </c>
      <c r="J42" s="79">
        <v>0</v>
      </c>
      <c r="K42" s="92">
        <v>0</v>
      </c>
      <c r="L42" s="41"/>
      <c r="M42" s="43"/>
      <c r="N42" s="43"/>
    </row>
    <row r="43" spans="2:14" ht="26.25" customHeight="1" thickBot="1" x14ac:dyDescent="0.25">
      <c r="B43" s="68"/>
      <c r="C43" s="68"/>
      <c r="D43" s="68"/>
      <c r="E43" s="68"/>
      <c r="F43" s="68"/>
      <c r="G43" s="68"/>
      <c r="H43" s="78"/>
      <c r="I43" s="80"/>
      <c r="J43" s="80"/>
      <c r="K43" s="93"/>
      <c r="L43" s="42">
        <v>0</v>
      </c>
      <c r="M43" s="44">
        <v>0</v>
      </c>
      <c r="N43" s="44">
        <v>0</v>
      </c>
    </row>
    <row r="44" spans="2:14" ht="30" customHeight="1" thickBot="1" x14ac:dyDescent="0.25">
      <c r="B44" s="68"/>
      <c r="C44" s="68"/>
      <c r="D44" s="68"/>
      <c r="E44" s="68"/>
      <c r="F44" s="68"/>
      <c r="G44" s="68"/>
      <c r="H44" s="39" t="s">
        <v>17</v>
      </c>
      <c r="I44" s="30">
        <f>K44+L44+M44+N44</f>
        <v>0</v>
      </c>
      <c r="J44" s="30">
        <v>0</v>
      </c>
      <c r="K44" s="30">
        <v>0</v>
      </c>
      <c r="L44" s="44">
        <v>0</v>
      </c>
      <c r="M44" s="44">
        <v>0</v>
      </c>
      <c r="N44" s="44">
        <v>0</v>
      </c>
    </row>
    <row r="45" spans="2:14" ht="30" customHeight="1" thickBot="1" x14ac:dyDescent="0.25">
      <c r="B45" s="68"/>
      <c r="C45" s="68"/>
      <c r="D45" s="68"/>
      <c r="E45" s="68"/>
      <c r="F45" s="68"/>
      <c r="G45" s="68"/>
      <c r="H45" s="39" t="s">
        <v>18</v>
      </c>
      <c r="I45" s="30">
        <f t="shared" si="25"/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</row>
    <row r="46" spans="2:14" ht="30" customHeight="1" thickBot="1" x14ac:dyDescent="0.25">
      <c r="B46" s="68"/>
      <c r="C46" s="68"/>
      <c r="D46" s="68"/>
      <c r="E46" s="68"/>
      <c r="F46" s="68"/>
      <c r="G46" s="68"/>
      <c r="H46" s="39" t="s">
        <v>19</v>
      </c>
      <c r="I46" s="30">
        <f t="shared" si="25"/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</row>
    <row r="47" spans="2:14" ht="30" customHeight="1" thickBot="1" x14ac:dyDescent="0.25">
      <c r="B47" s="69"/>
      <c r="C47" s="68"/>
      <c r="D47" s="68"/>
      <c r="E47" s="68"/>
      <c r="F47" s="68"/>
      <c r="G47" s="68"/>
      <c r="H47" s="26" t="s">
        <v>65</v>
      </c>
      <c r="I47" s="30">
        <f t="shared" ref="I47" si="26">K47+L47+M47+N47</f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</row>
    <row r="48" spans="2:14" ht="99.75" customHeight="1" thickBot="1" x14ac:dyDescent="0.25">
      <c r="B48" s="67" t="s">
        <v>47</v>
      </c>
      <c r="C48" s="68"/>
      <c r="D48" s="68"/>
      <c r="E48" s="68"/>
      <c r="F48" s="68"/>
      <c r="G48" s="68"/>
      <c r="H48" s="26" t="s">
        <v>39</v>
      </c>
      <c r="I48" s="27">
        <f>K48+L48+M48+N48</f>
        <v>174123.6</v>
      </c>
      <c r="J48" s="28">
        <f>J49+J50+J52+J53+J54</f>
        <v>0</v>
      </c>
      <c r="K48" s="28">
        <f t="shared" ref="K48:N48" si="27">K49+K50+K52+K53+K54</f>
        <v>0</v>
      </c>
      <c r="L48" s="27">
        <f t="shared" si="27"/>
        <v>174123.6</v>
      </c>
      <c r="M48" s="28">
        <f t="shared" si="27"/>
        <v>0</v>
      </c>
      <c r="N48" s="28">
        <f t="shared" si="27"/>
        <v>0</v>
      </c>
    </row>
    <row r="49" spans="2:14" ht="47.25" customHeight="1" thickBot="1" x14ac:dyDescent="0.25">
      <c r="B49" s="68"/>
      <c r="C49" s="68"/>
      <c r="D49" s="68"/>
      <c r="E49" s="68"/>
      <c r="F49" s="68"/>
      <c r="G49" s="68"/>
      <c r="H49" s="26" t="s">
        <v>16</v>
      </c>
      <c r="I49" s="27">
        <f t="shared" ref="I49:I53" si="28">K49+L49+M49+N49</f>
        <v>87061.8</v>
      </c>
      <c r="J49" s="30">
        <v>0</v>
      </c>
      <c r="K49" s="30">
        <v>0</v>
      </c>
      <c r="L49" s="27">
        <v>87061.8</v>
      </c>
      <c r="M49" s="30">
        <v>0</v>
      </c>
      <c r="N49" s="30">
        <v>0</v>
      </c>
    </row>
    <row r="50" spans="2:14" ht="39" customHeight="1" thickBot="1" x14ac:dyDescent="0.25">
      <c r="B50" s="68"/>
      <c r="C50" s="68"/>
      <c r="D50" s="68"/>
      <c r="E50" s="68"/>
      <c r="F50" s="68"/>
      <c r="G50" s="68"/>
      <c r="H50" s="26" t="s">
        <v>53</v>
      </c>
      <c r="I50" s="27">
        <f t="shared" si="28"/>
        <v>87061.8</v>
      </c>
      <c r="J50" s="30">
        <v>0</v>
      </c>
      <c r="K50" s="30">
        <v>0</v>
      </c>
      <c r="L50" s="31">
        <f>L51</f>
        <v>87061.8</v>
      </c>
      <c r="M50" s="30">
        <v>0</v>
      </c>
      <c r="N50" s="30">
        <v>0</v>
      </c>
    </row>
    <row r="51" spans="2:14" ht="48" customHeight="1" thickBot="1" x14ac:dyDescent="0.25">
      <c r="B51" s="68"/>
      <c r="C51" s="68"/>
      <c r="D51" s="68"/>
      <c r="E51" s="68"/>
      <c r="F51" s="68"/>
      <c r="G51" s="68"/>
      <c r="H51" s="26" t="s">
        <v>54</v>
      </c>
      <c r="I51" s="27">
        <f t="shared" si="28"/>
        <v>87061.8</v>
      </c>
      <c r="J51" s="30">
        <v>0</v>
      </c>
      <c r="K51" s="30">
        <v>0</v>
      </c>
      <c r="L51" s="31">
        <v>87061.8</v>
      </c>
      <c r="M51" s="30">
        <v>0</v>
      </c>
      <c r="N51" s="30">
        <v>0</v>
      </c>
    </row>
    <row r="52" spans="2:14" ht="35.25" customHeight="1" thickBot="1" x14ac:dyDescent="0.25">
      <c r="B52" s="68"/>
      <c r="C52" s="68"/>
      <c r="D52" s="68"/>
      <c r="E52" s="68"/>
      <c r="F52" s="68"/>
      <c r="G52" s="68"/>
      <c r="H52" s="26" t="s">
        <v>18</v>
      </c>
      <c r="I52" s="28">
        <f t="shared" si="28"/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</row>
    <row r="53" spans="2:14" ht="42.75" customHeight="1" thickBot="1" x14ac:dyDescent="0.25">
      <c r="B53" s="68"/>
      <c r="C53" s="68"/>
      <c r="D53" s="68"/>
      <c r="E53" s="68"/>
      <c r="F53" s="68"/>
      <c r="G53" s="68"/>
      <c r="H53" s="26" t="s">
        <v>19</v>
      </c>
      <c r="I53" s="28">
        <f t="shared" si="28"/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</row>
    <row r="54" spans="2:14" ht="42.75" customHeight="1" thickBot="1" x14ac:dyDescent="0.25">
      <c r="B54" s="69"/>
      <c r="C54" s="69"/>
      <c r="D54" s="69"/>
      <c r="E54" s="69"/>
      <c r="F54" s="69"/>
      <c r="G54" s="69"/>
      <c r="H54" s="26" t="s">
        <v>65</v>
      </c>
      <c r="I54" s="28">
        <f t="shared" ref="I54" si="29">K54+L54+M54+N54</f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</row>
    <row r="55" spans="2:14" ht="129" customHeight="1" thickBot="1" x14ac:dyDescent="0.25">
      <c r="B55" s="67" t="s">
        <v>38</v>
      </c>
      <c r="C55" s="67"/>
      <c r="D55" s="67"/>
      <c r="E55" s="67"/>
      <c r="F55" s="67"/>
      <c r="G55" s="67"/>
      <c r="H55" s="40" t="s">
        <v>33</v>
      </c>
      <c r="I55" s="20">
        <f>K55+L55+M55+N55</f>
        <v>686531.29999999993</v>
      </c>
      <c r="J55" s="21">
        <f>J56+J57+J58+J59+J60+J61+J63+J64+J65</f>
        <v>0</v>
      </c>
      <c r="K55" s="21">
        <f>K56+K57+K58+K59+K60+K61+K63+K64+K65</f>
        <v>0</v>
      </c>
      <c r="L55" s="20">
        <f t="shared" ref="L55:N55" si="30">L56+L57+L58+L59+L60+L61+L63+L64+L65</f>
        <v>677342.39999999991</v>
      </c>
      <c r="M55" s="20">
        <f t="shared" si="30"/>
        <v>9188.9</v>
      </c>
      <c r="N55" s="21">
        <f t="shared" si="30"/>
        <v>0</v>
      </c>
    </row>
    <row r="56" spans="2:14" ht="30" hidden="1" customHeight="1" thickBot="1" x14ac:dyDescent="0.35">
      <c r="B56" s="68"/>
      <c r="C56" s="68"/>
      <c r="D56" s="68"/>
      <c r="E56" s="68"/>
      <c r="F56" s="68"/>
      <c r="G56" s="68"/>
      <c r="H56" s="22" t="s">
        <v>0</v>
      </c>
      <c r="I56" s="45">
        <f>I67</f>
        <v>0</v>
      </c>
      <c r="J56" s="24">
        <f t="shared" ref="J56:N56" si="31">J67</f>
        <v>0</v>
      </c>
      <c r="K56" s="24">
        <f t="shared" si="31"/>
        <v>0</v>
      </c>
      <c r="L56" s="24">
        <f t="shared" si="31"/>
        <v>0</v>
      </c>
      <c r="M56" s="24">
        <f t="shared" si="31"/>
        <v>0</v>
      </c>
      <c r="N56" s="24">
        <f t="shared" si="31"/>
        <v>0</v>
      </c>
    </row>
    <row r="57" spans="2:14" ht="30" customHeight="1" thickBot="1" x14ac:dyDescent="0.35">
      <c r="B57" s="68"/>
      <c r="C57" s="68"/>
      <c r="D57" s="68"/>
      <c r="E57" s="68"/>
      <c r="F57" s="68"/>
      <c r="G57" s="68"/>
      <c r="H57" s="22" t="s">
        <v>1</v>
      </c>
      <c r="I57" s="33">
        <f>I68</f>
        <v>6780.5</v>
      </c>
      <c r="J57" s="24">
        <f t="shared" ref="J57:N57" si="32">J68</f>
        <v>0</v>
      </c>
      <c r="K57" s="24">
        <f t="shared" si="32"/>
        <v>0</v>
      </c>
      <c r="L57" s="23">
        <f>L68</f>
        <v>3316.5</v>
      </c>
      <c r="M57" s="23">
        <f t="shared" si="32"/>
        <v>3464</v>
      </c>
      <c r="N57" s="24">
        <f t="shared" si="32"/>
        <v>0</v>
      </c>
    </row>
    <row r="58" spans="2:14" ht="30" customHeight="1" thickBot="1" x14ac:dyDescent="0.35">
      <c r="B58" s="68"/>
      <c r="C58" s="68"/>
      <c r="D58" s="68"/>
      <c r="E58" s="68"/>
      <c r="F58" s="68"/>
      <c r="G58" s="68"/>
      <c r="H58" s="22" t="s">
        <v>2</v>
      </c>
      <c r="I58" s="33">
        <f t="shared" ref="I58:N58" si="33">I69</f>
        <v>17288.599999999999</v>
      </c>
      <c r="J58" s="24">
        <f t="shared" si="33"/>
        <v>0</v>
      </c>
      <c r="K58" s="24">
        <f t="shared" si="33"/>
        <v>0</v>
      </c>
      <c r="L58" s="23">
        <v>15152.6</v>
      </c>
      <c r="M58" s="23">
        <f t="shared" si="33"/>
        <v>2136</v>
      </c>
      <c r="N58" s="24">
        <f t="shared" si="33"/>
        <v>0</v>
      </c>
    </row>
    <row r="59" spans="2:14" ht="30" customHeight="1" thickBot="1" x14ac:dyDescent="0.25">
      <c r="B59" s="68"/>
      <c r="C59" s="68"/>
      <c r="D59" s="68"/>
      <c r="E59" s="68"/>
      <c r="F59" s="68"/>
      <c r="G59" s="68"/>
      <c r="H59" s="22" t="s">
        <v>3</v>
      </c>
      <c r="I59" s="23">
        <f t="shared" ref="I59:J59" si="34">I70</f>
        <v>261003.1</v>
      </c>
      <c r="J59" s="24">
        <f t="shared" si="34"/>
        <v>0</v>
      </c>
      <c r="K59" s="24">
        <f>K70</f>
        <v>0</v>
      </c>
      <c r="L59" s="23">
        <f t="shared" ref="L59:N59" si="35">L70</f>
        <v>257414.2</v>
      </c>
      <c r="M59" s="23">
        <f t="shared" si="35"/>
        <v>3588.9</v>
      </c>
      <c r="N59" s="24">
        <f t="shared" si="35"/>
        <v>0</v>
      </c>
    </row>
    <row r="60" spans="2:14" ht="30" customHeight="1" thickBot="1" x14ac:dyDescent="0.25">
      <c r="B60" s="68"/>
      <c r="C60" s="68"/>
      <c r="D60" s="68"/>
      <c r="E60" s="68"/>
      <c r="F60" s="68"/>
      <c r="G60" s="68"/>
      <c r="H60" s="22" t="s">
        <v>16</v>
      </c>
      <c r="I60" s="23">
        <f t="shared" ref="I60:N60" si="36">I71</f>
        <v>289567.09999999998</v>
      </c>
      <c r="J60" s="24">
        <f t="shared" si="36"/>
        <v>0</v>
      </c>
      <c r="K60" s="24">
        <f t="shared" si="36"/>
        <v>0</v>
      </c>
      <c r="L60" s="23">
        <f t="shared" si="36"/>
        <v>289567.09999999998</v>
      </c>
      <c r="M60" s="24">
        <f t="shared" si="36"/>
        <v>0</v>
      </c>
      <c r="N60" s="24">
        <f t="shared" si="36"/>
        <v>0</v>
      </c>
    </row>
    <row r="61" spans="2:14" ht="30" customHeight="1" thickBot="1" x14ac:dyDescent="0.25">
      <c r="B61" s="68"/>
      <c r="C61" s="68"/>
      <c r="D61" s="68"/>
      <c r="E61" s="68"/>
      <c r="F61" s="68"/>
      <c r="G61" s="68"/>
      <c r="H61" s="22" t="s">
        <v>53</v>
      </c>
      <c r="I61" s="25">
        <f>I72</f>
        <v>111892</v>
      </c>
      <c r="J61" s="25">
        <f>J72</f>
        <v>0</v>
      </c>
      <c r="K61" s="25">
        <f>K72</f>
        <v>0</v>
      </c>
      <c r="L61" s="25">
        <f t="shared" ref="L61:N62" si="37">L73</f>
        <v>111892</v>
      </c>
      <c r="M61" s="24">
        <f>M72</f>
        <v>0</v>
      </c>
      <c r="N61" s="24">
        <f>N72</f>
        <v>0</v>
      </c>
    </row>
    <row r="62" spans="2:14" ht="43.5" customHeight="1" thickBot="1" x14ac:dyDescent="0.25">
      <c r="B62" s="68"/>
      <c r="C62" s="68"/>
      <c r="D62" s="68"/>
      <c r="E62" s="68"/>
      <c r="F62" s="68"/>
      <c r="G62" s="68"/>
      <c r="H62" s="22" t="s">
        <v>54</v>
      </c>
      <c r="I62" s="25">
        <f>I74</f>
        <v>111892</v>
      </c>
      <c r="J62" s="25">
        <f t="shared" ref="J62:K62" si="38">J74</f>
        <v>0</v>
      </c>
      <c r="K62" s="25">
        <f t="shared" si="38"/>
        <v>0</v>
      </c>
      <c r="L62" s="25">
        <f t="shared" si="37"/>
        <v>111892</v>
      </c>
      <c r="M62" s="25">
        <f t="shared" si="37"/>
        <v>0</v>
      </c>
      <c r="N62" s="25">
        <f t="shared" si="37"/>
        <v>0</v>
      </c>
    </row>
    <row r="63" spans="2:14" ht="30" customHeight="1" thickBot="1" x14ac:dyDescent="0.25">
      <c r="B63" s="68"/>
      <c r="C63" s="68"/>
      <c r="D63" s="68"/>
      <c r="E63" s="68"/>
      <c r="F63" s="68"/>
      <c r="G63" s="68"/>
      <c r="H63" s="22" t="s">
        <v>18</v>
      </c>
      <c r="I63" s="34">
        <f t="shared" ref="I63:N63" si="39">I75</f>
        <v>0</v>
      </c>
      <c r="J63" s="24">
        <f t="shared" si="39"/>
        <v>0</v>
      </c>
      <c r="K63" s="24">
        <f t="shared" si="39"/>
        <v>0</v>
      </c>
      <c r="L63" s="34">
        <f t="shared" si="39"/>
        <v>0</v>
      </c>
      <c r="M63" s="24">
        <f t="shared" si="39"/>
        <v>0</v>
      </c>
      <c r="N63" s="24">
        <f t="shared" si="39"/>
        <v>0</v>
      </c>
    </row>
    <row r="64" spans="2:14" ht="30" customHeight="1" thickBot="1" x14ac:dyDescent="0.25">
      <c r="B64" s="68"/>
      <c r="C64" s="68"/>
      <c r="D64" s="68"/>
      <c r="E64" s="68"/>
      <c r="F64" s="68"/>
      <c r="G64" s="68"/>
      <c r="H64" s="22" t="s">
        <v>19</v>
      </c>
      <c r="I64" s="24">
        <f t="shared" ref="I64:N65" si="40">I77</f>
        <v>0</v>
      </c>
      <c r="J64" s="24">
        <f t="shared" si="40"/>
        <v>0</v>
      </c>
      <c r="K64" s="24">
        <f t="shared" si="40"/>
        <v>0</v>
      </c>
      <c r="L64" s="24">
        <f t="shared" si="40"/>
        <v>0</v>
      </c>
      <c r="M64" s="24">
        <f t="shared" si="40"/>
        <v>0</v>
      </c>
      <c r="N64" s="24">
        <f t="shared" si="40"/>
        <v>0</v>
      </c>
    </row>
    <row r="65" spans="2:14" ht="30" customHeight="1" thickBot="1" x14ac:dyDescent="0.25">
      <c r="B65" s="69"/>
      <c r="C65" s="69"/>
      <c r="D65" s="69"/>
      <c r="E65" s="69"/>
      <c r="F65" s="69"/>
      <c r="G65" s="69"/>
      <c r="H65" s="22" t="s">
        <v>65</v>
      </c>
      <c r="I65" s="24">
        <f t="shared" si="40"/>
        <v>0</v>
      </c>
      <c r="J65" s="24">
        <f t="shared" si="40"/>
        <v>0</v>
      </c>
      <c r="K65" s="24">
        <f t="shared" si="40"/>
        <v>0</v>
      </c>
      <c r="L65" s="24">
        <f t="shared" si="40"/>
        <v>0</v>
      </c>
      <c r="M65" s="24">
        <f t="shared" si="40"/>
        <v>0</v>
      </c>
      <c r="N65" s="24">
        <f t="shared" si="40"/>
        <v>0</v>
      </c>
    </row>
    <row r="66" spans="2:14" ht="111" customHeight="1" thickBot="1" x14ac:dyDescent="0.25">
      <c r="B66" s="67" t="s">
        <v>24</v>
      </c>
      <c r="C66" s="67" t="s">
        <v>45</v>
      </c>
      <c r="D66" s="67" t="s">
        <v>49</v>
      </c>
      <c r="E66" s="67" t="s">
        <v>49</v>
      </c>
      <c r="F66" s="67" t="s">
        <v>49</v>
      </c>
      <c r="G66" s="67" t="s">
        <v>56</v>
      </c>
      <c r="H66" s="26" t="s">
        <v>31</v>
      </c>
      <c r="I66" s="27">
        <f>K66+L66+M66+N66</f>
        <v>686531.29999999993</v>
      </c>
      <c r="J66" s="54">
        <f>J67+J68+J69+J70+J71+J73+J75+J77+J78</f>
        <v>0</v>
      </c>
      <c r="K66" s="54">
        <f>K67+K68+K69+K70+K71+K73+K75+K77+K78</f>
        <v>0</v>
      </c>
      <c r="L66" s="54">
        <f>L67+L68+L69+L70+L71+L73+L75+L77+L78</f>
        <v>677342.39999999991</v>
      </c>
      <c r="M66" s="54">
        <f>M67+M68+M69+M70+M71+M73+M75+M77+M78</f>
        <v>9188.9</v>
      </c>
      <c r="N66" s="54">
        <f>N67+N68+N69+N70+N71+N73+N75+N77+N78</f>
        <v>0</v>
      </c>
    </row>
    <row r="67" spans="2:14" ht="30" hidden="1" customHeight="1" thickBot="1" x14ac:dyDescent="0.25">
      <c r="B67" s="68"/>
      <c r="C67" s="68"/>
      <c r="D67" s="68"/>
      <c r="E67" s="68"/>
      <c r="F67" s="68"/>
      <c r="G67" s="68"/>
      <c r="H67" s="22" t="s">
        <v>0</v>
      </c>
      <c r="I67" s="23">
        <f>K67+L67+M67+N67</f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</row>
    <row r="68" spans="2:14" ht="30" customHeight="1" thickBot="1" x14ac:dyDescent="0.25">
      <c r="B68" s="68"/>
      <c r="C68" s="68"/>
      <c r="D68" s="68"/>
      <c r="E68" s="68"/>
      <c r="F68" s="68"/>
      <c r="G68" s="68"/>
      <c r="H68" s="22" t="s">
        <v>1</v>
      </c>
      <c r="I68" s="23">
        <f t="shared" ref="I68" si="41">K68+L68+M68+N68</f>
        <v>6780.5</v>
      </c>
      <c r="J68" s="24">
        <v>0</v>
      </c>
      <c r="K68" s="24">
        <v>0</v>
      </c>
      <c r="L68" s="23">
        <v>3316.5</v>
      </c>
      <c r="M68" s="23">
        <v>3464</v>
      </c>
      <c r="N68" s="24">
        <v>0</v>
      </c>
    </row>
    <row r="69" spans="2:14" ht="30" customHeight="1" thickBot="1" x14ac:dyDescent="0.25">
      <c r="B69" s="68"/>
      <c r="C69" s="68"/>
      <c r="D69" s="68"/>
      <c r="E69" s="68"/>
      <c r="F69" s="68"/>
      <c r="G69" s="68"/>
      <c r="H69" s="22" t="s">
        <v>2</v>
      </c>
      <c r="I69" s="23">
        <f>K69+L69+M69+N69</f>
        <v>17288.599999999999</v>
      </c>
      <c r="J69" s="24">
        <v>0</v>
      </c>
      <c r="K69" s="24">
        <v>0</v>
      </c>
      <c r="L69" s="23">
        <v>15152.6</v>
      </c>
      <c r="M69" s="23">
        <v>2136</v>
      </c>
      <c r="N69" s="24">
        <v>0</v>
      </c>
    </row>
    <row r="70" spans="2:14" ht="30" customHeight="1" thickBot="1" x14ac:dyDescent="0.25">
      <c r="B70" s="68"/>
      <c r="C70" s="68"/>
      <c r="D70" s="68"/>
      <c r="E70" s="68"/>
      <c r="F70" s="68"/>
      <c r="G70" s="68"/>
      <c r="H70" s="29" t="s">
        <v>3</v>
      </c>
      <c r="I70" s="25">
        <f t="shared" ref="I70:I77" si="42">K70+L70+M70+N70</f>
        <v>261003.1</v>
      </c>
      <c r="J70" s="35">
        <v>0</v>
      </c>
      <c r="K70" s="35">
        <v>0</v>
      </c>
      <c r="L70" s="35">
        <v>257414.2</v>
      </c>
      <c r="M70" s="35">
        <v>3588.9</v>
      </c>
      <c r="N70" s="30">
        <v>0</v>
      </c>
    </row>
    <row r="71" spans="2:14" ht="30" customHeight="1" thickBot="1" x14ac:dyDescent="0.25">
      <c r="B71" s="68"/>
      <c r="C71" s="68"/>
      <c r="D71" s="68"/>
      <c r="E71" s="68"/>
      <c r="F71" s="68"/>
      <c r="G71" s="68"/>
      <c r="H71" s="36" t="s">
        <v>16</v>
      </c>
      <c r="I71" s="23">
        <f t="shared" si="42"/>
        <v>289567.09999999998</v>
      </c>
      <c r="J71" s="30">
        <v>0</v>
      </c>
      <c r="K71" s="30">
        <v>0</v>
      </c>
      <c r="L71" s="37">
        <v>289567.09999999998</v>
      </c>
      <c r="M71" s="30">
        <v>0</v>
      </c>
      <c r="N71" s="30">
        <v>0</v>
      </c>
    </row>
    <row r="72" spans="2:14" ht="13.5" customHeight="1" x14ac:dyDescent="0.3">
      <c r="B72" s="68"/>
      <c r="C72" s="68"/>
      <c r="D72" s="68"/>
      <c r="E72" s="68"/>
      <c r="F72" s="68"/>
      <c r="G72" s="68"/>
      <c r="H72" s="67" t="s">
        <v>53</v>
      </c>
      <c r="I72" s="86">
        <f>K72+L73+M72+N72</f>
        <v>111892</v>
      </c>
      <c r="J72" s="81">
        <v>0</v>
      </c>
      <c r="K72" s="88">
        <v>0</v>
      </c>
      <c r="L72" s="56"/>
      <c r="M72" s="90">
        <v>0</v>
      </c>
      <c r="N72" s="81">
        <v>0</v>
      </c>
    </row>
    <row r="73" spans="2:14" ht="22.5" customHeight="1" thickBot="1" x14ac:dyDescent="0.25">
      <c r="B73" s="68"/>
      <c r="C73" s="68"/>
      <c r="D73" s="68"/>
      <c r="E73" s="68"/>
      <c r="F73" s="68"/>
      <c r="G73" s="68"/>
      <c r="H73" s="78"/>
      <c r="I73" s="87"/>
      <c r="J73" s="82"/>
      <c r="K73" s="89"/>
      <c r="L73" s="38">
        <v>111892</v>
      </c>
      <c r="M73" s="91"/>
      <c r="N73" s="82"/>
    </row>
    <row r="74" spans="2:14" ht="46.5" customHeight="1" thickBot="1" x14ac:dyDescent="0.35">
      <c r="B74" s="68"/>
      <c r="C74" s="68"/>
      <c r="D74" s="68"/>
      <c r="E74" s="68"/>
      <c r="F74" s="68"/>
      <c r="G74" s="68"/>
      <c r="H74" s="57" t="s">
        <v>54</v>
      </c>
      <c r="I74" s="58">
        <f>K74+L74+M74+N74</f>
        <v>111892</v>
      </c>
      <c r="J74" s="59">
        <v>0</v>
      </c>
      <c r="K74" s="60">
        <v>0</v>
      </c>
      <c r="L74" s="61">
        <v>111892</v>
      </c>
      <c r="M74" s="62">
        <v>0</v>
      </c>
      <c r="N74" s="59">
        <v>0</v>
      </c>
    </row>
    <row r="75" spans="2:14" ht="18.75" customHeight="1" x14ac:dyDescent="0.2">
      <c r="B75" s="68"/>
      <c r="C75" s="68"/>
      <c r="D75" s="68"/>
      <c r="E75" s="68"/>
      <c r="F75" s="68"/>
      <c r="G75" s="68"/>
      <c r="H75" s="68" t="s">
        <v>18</v>
      </c>
      <c r="I75" s="83">
        <f>K75+L75+M75+N75</f>
        <v>0</v>
      </c>
      <c r="J75" s="81">
        <v>0</v>
      </c>
      <c r="K75" s="81">
        <v>0</v>
      </c>
      <c r="L75" s="85">
        <v>0</v>
      </c>
      <c r="M75" s="81">
        <v>0</v>
      </c>
      <c r="N75" s="81">
        <v>0</v>
      </c>
    </row>
    <row r="76" spans="2:14" ht="17.25" customHeight="1" thickBot="1" x14ac:dyDescent="0.25">
      <c r="B76" s="68"/>
      <c r="C76" s="68"/>
      <c r="D76" s="68"/>
      <c r="E76" s="68"/>
      <c r="F76" s="68"/>
      <c r="G76" s="68"/>
      <c r="H76" s="78"/>
      <c r="I76" s="84"/>
      <c r="J76" s="82"/>
      <c r="K76" s="82"/>
      <c r="L76" s="84"/>
      <c r="M76" s="82"/>
      <c r="N76" s="82"/>
    </row>
    <row r="77" spans="2:14" ht="30" customHeight="1" thickBot="1" x14ac:dyDescent="0.25">
      <c r="B77" s="68"/>
      <c r="C77" s="68"/>
      <c r="D77" s="68"/>
      <c r="E77" s="68"/>
      <c r="F77" s="68"/>
      <c r="G77" s="68"/>
      <c r="H77" s="57" t="s">
        <v>19</v>
      </c>
      <c r="I77" s="24">
        <f t="shared" si="42"/>
        <v>0</v>
      </c>
      <c r="J77" s="30">
        <v>0</v>
      </c>
      <c r="K77" s="30">
        <v>0</v>
      </c>
      <c r="L77" s="55">
        <v>0</v>
      </c>
      <c r="M77" s="30">
        <v>0</v>
      </c>
      <c r="N77" s="30">
        <v>0</v>
      </c>
    </row>
    <row r="78" spans="2:14" ht="30" customHeight="1" thickBot="1" x14ac:dyDescent="0.25">
      <c r="B78" s="69"/>
      <c r="C78" s="69"/>
      <c r="D78" s="69"/>
      <c r="E78" s="69"/>
      <c r="F78" s="69"/>
      <c r="G78" s="69"/>
      <c r="H78" s="49" t="s">
        <v>65</v>
      </c>
      <c r="I78" s="24">
        <f t="shared" ref="I78" si="43">K78+L78+M78+N78</f>
        <v>0</v>
      </c>
      <c r="J78" s="30">
        <v>0</v>
      </c>
      <c r="K78" s="30">
        <v>0</v>
      </c>
      <c r="L78" s="50">
        <v>0</v>
      </c>
      <c r="M78" s="30">
        <v>0</v>
      </c>
      <c r="N78" s="30">
        <v>0</v>
      </c>
    </row>
    <row r="79" spans="2:14" ht="30" customHeight="1" thickBot="1" x14ac:dyDescent="0.25">
      <c r="B79" s="74" t="s">
        <v>29</v>
      </c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6"/>
    </row>
    <row r="80" spans="2:14" s="1" customFormat="1" ht="125.25" customHeight="1" thickBot="1" x14ac:dyDescent="0.25">
      <c r="B80" s="67" t="s">
        <v>35</v>
      </c>
      <c r="C80" s="67"/>
      <c r="D80" s="67"/>
      <c r="E80" s="67"/>
      <c r="F80" s="67"/>
      <c r="G80" s="67"/>
      <c r="H80" s="32" t="s">
        <v>33</v>
      </c>
      <c r="I80" s="20">
        <f>K80+L80+M80+N80</f>
        <v>434841.32</v>
      </c>
      <c r="J80" s="21">
        <f>J81+J82+J83+J84+J85+J86+J87+J88+J89</f>
        <v>0</v>
      </c>
      <c r="K80" s="20">
        <f>K81+K82+K83+K84+K85+K86+K87+K88+K89</f>
        <v>161238.29999999999</v>
      </c>
      <c r="L80" s="20">
        <f t="shared" ref="L80:N80" si="44">L81+L82+L83+L84+L85+L86+L87+L88+L89</f>
        <v>273603.02</v>
      </c>
      <c r="M80" s="21">
        <f t="shared" si="44"/>
        <v>0</v>
      </c>
      <c r="N80" s="21">
        <f t="shared" si="44"/>
        <v>0</v>
      </c>
    </row>
    <row r="81" spans="1:27" s="1" customFormat="1" ht="45.75" hidden="1" customHeight="1" thickBot="1" x14ac:dyDescent="0.25">
      <c r="B81" s="68"/>
      <c r="C81" s="68"/>
      <c r="D81" s="68"/>
      <c r="E81" s="68"/>
      <c r="F81" s="68"/>
      <c r="G81" s="68"/>
      <c r="H81" s="22" t="s">
        <v>0</v>
      </c>
      <c r="I81" s="24">
        <f>I91</f>
        <v>0</v>
      </c>
      <c r="J81" s="24">
        <f t="shared" ref="J81:N81" si="45">J91</f>
        <v>0</v>
      </c>
      <c r="K81" s="24">
        <f t="shared" si="45"/>
        <v>0</v>
      </c>
      <c r="L81" s="24">
        <f t="shared" si="45"/>
        <v>0</v>
      </c>
      <c r="M81" s="24">
        <f t="shared" si="45"/>
        <v>0</v>
      </c>
      <c r="N81" s="24">
        <f t="shared" si="45"/>
        <v>0</v>
      </c>
    </row>
    <row r="82" spans="1:27" s="1" customFormat="1" ht="36" hidden="1" customHeight="1" thickBot="1" x14ac:dyDescent="0.25">
      <c r="B82" s="68"/>
      <c r="C82" s="68"/>
      <c r="D82" s="68"/>
      <c r="E82" s="68"/>
      <c r="F82" s="68"/>
      <c r="G82" s="68"/>
      <c r="H82" s="22" t="s">
        <v>1</v>
      </c>
      <c r="I82" s="24">
        <f>I92</f>
        <v>0</v>
      </c>
      <c r="J82" s="24">
        <f t="shared" ref="J82:N82" si="46">J92</f>
        <v>0</v>
      </c>
      <c r="K82" s="24">
        <f t="shared" si="46"/>
        <v>0</v>
      </c>
      <c r="L82" s="24">
        <f t="shared" si="46"/>
        <v>0</v>
      </c>
      <c r="M82" s="24">
        <f t="shared" si="46"/>
        <v>0</v>
      </c>
      <c r="N82" s="24">
        <f t="shared" si="46"/>
        <v>0</v>
      </c>
    </row>
    <row r="83" spans="1:27" s="1" customFormat="1" ht="33.75" customHeight="1" thickBot="1" x14ac:dyDescent="0.25">
      <c r="B83" s="68"/>
      <c r="C83" s="68"/>
      <c r="D83" s="68"/>
      <c r="E83" s="68"/>
      <c r="F83" s="68"/>
      <c r="G83" s="68"/>
      <c r="H83" s="22" t="s">
        <v>2</v>
      </c>
      <c r="I83" s="23">
        <f>I93</f>
        <v>3792.9</v>
      </c>
      <c r="J83" s="24">
        <f>J93</f>
        <v>0</v>
      </c>
      <c r="K83" s="24">
        <f t="shared" ref="K83:N83" si="47">K93</f>
        <v>0</v>
      </c>
      <c r="L83" s="23">
        <f t="shared" si="47"/>
        <v>3792.9</v>
      </c>
      <c r="M83" s="24">
        <f>M93</f>
        <v>0</v>
      </c>
      <c r="N83" s="24">
        <f t="shared" si="47"/>
        <v>0</v>
      </c>
    </row>
    <row r="84" spans="1:27" s="1" customFormat="1" ht="33" customHeight="1" thickBot="1" x14ac:dyDescent="0.25">
      <c r="B84" s="68"/>
      <c r="C84" s="68"/>
      <c r="D84" s="68"/>
      <c r="E84" s="68"/>
      <c r="F84" s="68"/>
      <c r="G84" s="68"/>
      <c r="H84" s="22" t="s">
        <v>3</v>
      </c>
      <c r="I84" s="23">
        <f t="shared" ref="I84:I89" si="48">I94+I101</f>
        <v>70595.899999999994</v>
      </c>
      <c r="J84" s="24">
        <f t="shared" ref="J84:N84" si="49">J94+J101</f>
        <v>0</v>
      </c>
      <c r="K84" s="24">
        <f t="shared" si="49"/>
        <v>0</v>
      </c>
      <c r="L84" s="23">
        <f t="shared" si="49"/>
        <v>70595.899999999994</v>
      </c>
      <c r="M84" s="24">
        <f t="shared" si="49"/>
        <v>0</v>
      </c>
      <c r="N84" s="24">
        <f t="shared" si="49"/>
        <v>0</v>
      </c>
    </row>
    <row r="85" spans="1:27" ht="32.25" customHeight="1" thickBot="1" x14ac:dyDescent="0.25">
      <c r="B85" s="68"/>
      <c r="C85" s="68"/>
      <c r="D85" s="68"/>
      <c r="E85" s="68"/>
      <c r="F85" s="68"/>
      <c r="G85" s="68"/>
      <c r="H85" s="22" t="s">
        <v>16</v>
      </c>
      <c r="I85" s="23">
        <f t="shared" si="48"/>
        <v>145085.5</v>
      </c>
      <c r="J85" s="24">
        <f t="shared" ref="J85:N89" si="50">J95+J102</f>
        <v>0</v>
      </c>
      <c r="K85" s="23">
        <f t="shared" si="50"/>
        <v>109831.6</v>
      </c>
      <c r="L85" s="23">
        <f t="shared" si="50"/>
        <v>35253.9</v>
      </c>
      <c r="M85" s="24">
        <f t="shared" si="50"/>
        <v>0</v>
      </c>
      <c r="N85" s="24">
        <f t="shared" si="50"/>
        <v>0</v>
      </c>
    </row>
    <row r="86" spans="1:27" ht="33" customHeight="1" thickBot="1" x14ac:dyDescent="0.25">
      <c r="B86" s="68"/>
      <c r="C86" s="68"/>
      <c r="D86" s="68"/>
      <c r="E86" s="68"/>
      <c r="F86" s="68"/>
      <c r="G86" s="68"/>
      <c r="H86" s="22" t="s">
        <v>17</v>
      </c>
      <c r="I86" s="23">
        <f t="shared" si="48"/>
        <v>84603.51999999999</v>
      </c>
      <c r="J86" s="24">
        <f t="shared" si="50"/>
        <v>0</v>
      </c>
      <c r="K86" s="24">
        <f t="shared" si="50"/>
        <v>51406.7</v>
      </c>
      <c r="L86" s="23">
        <f t="shared" si="50"/>
        <v>33196.82</v>
      </c>
      <c r="M86" s="24">
        <f t="shared" si="50"/>
        <v>0</v>
      </c>
      <c r="N86" s="24">
        <f t="shared" si="50"/>
        <v>0</v>
      </c>
    </row>
    <row r="87" spans="1:27" ht="29.25" customHeight="1" thickBot="1" x14ac:dyDescent="0.25">
      <c r="A87" s="1"/>
      <c r="B87" s="68"/>
      <c r="C87" s="68"/>
      <c r="D87" s="68"/>
      <c r="E87" s="68"/>
      <c r="F87" s="68"/>
      <c r="G87" s="68"/>
      <c r="H87" s="22" t="s">
        <v>18</v>
      </c>
      <c r="I87" s="23">
        <f t="shared" si="48"/>
        <v>55446.399999999994</v>
      </c>
      <c r="J87" s="24">
        <f t="shared" si="50"/>
        <v>0</v>
      </c>
      <c r="K87" s="24">
        <f t="shared" si="50"/>
        <v>0</v>
      </c>
      <c r="L87" s="24">
        <f t="shared" si="50"/>
        <v>55446.399999999994</v>
      </c>
      <c r="M87" s="24">
        <f t="shared" si="50"/>
        <v>0</v>
      </c>
      <c r="N87" s="24">
        <f t="shared" si="50"/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3" customHeight="1" thickBot="1" x14ac:dyDescent="0.25">
      <c r="A88" s="1"/>
      <c r="B88" s="68"/>
      <c r="C88" s="68"/>
      <c r="D88" s="68"/>
      <c r="E88" s="68"/>
      <c r="F88" s="68"/>
      <c r="G88" s="68"/>
      <c r="H88" s="22" t="s">
        <v>19</v>
      </c>
      <c r="I88" s="23">
        <f t="shared" si="48"/>
        <v>71985.600000000006</v>
      </c>
      <c r="J88" s="24">
        <f t="shared" si="50"/>
        <v>0</v>
      </c>
      <c r="K88" s="24">
        <f t="shared" si="50"/>
        <v>0</v>
      </c>
      <c r="L88" s="24">
        <f t="shared" si="50"/>
        <v>71985.600000000006</v>
      </c>
      <c r="M88" s="24">
        <f t="shared" si="50"/>
        <v>0</v>
      </c>
      <c r="N88" s="24">
        <f t="shared" si="50"/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33" customHeight="1" thickBot="1" x14ac:dyDescent="0.25">
      <c r="A89" s="1"/>
      <c r="B89" s="69"/>
      <c r="C89" s="69"/>
      <c r="D89" s="69"/>
      <c r="E89" s="69"/>
      <c r="F89" s="69"/>
      <c r="G89" s="69"/>
      <c r="H89" s="22" t="s">
        <v>65</v>
      </c>
      <c r="I89" s="34">
        <f t="shared" si="48"/>
        <v>3331.5</v>
      </c>
      <c r="J89" s="24">
        <f t="shared" si="50"/>
        <v>0</v>
      </c>
      <c r="K89" s="24">
        <f t="shared" si="50"/>
        <v>0</v>
      </c>
      <c r="L89" s="24">
        <f t="shared" si="50"/>
        <v>3331.5</v>
      </c>
      <c r="M89" s="24">
        <f t="shared" si="50"/>
        <v>0</v>
      </c>
      <c r="N89" s="24">
        <f t="shared" si="50"/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19.25" customHeight="1" thickBot="1" x14ac:dyDescent="0.25">
      <c r="A90" s="1"/>
      <c r="B90" s="67" t="s">
        <v>26</v>
      </c>
      <c r="C90" s="67" t="s">
        <v>45</v>
      </c>
      <c r="D90" s="67" t="s">
        <v>49</v>
      </c>
      <c r="E90" s="67" t="s">
        <v>49</v>
      </c>
      <c r="F90" s="67" t="s">
        <v>49</v>
      </c>
      <c r="G90" s="67" t="s">
        <v>67</v>
      </c>
      <c r="H90" s="26" t="s">
        <v>31</v>
      </c>
      <c r="I90" s="27">
        <f>K90+L90+M90+N90</f>
        <v>315696.59999999998</v>
      </c>
      <c r="J90" s="28">
        <f>J91+J92+J93+J94+J95+J96+J97+J98</f>
        <v>0</v>
      </c>
      <c r="K90" s="27">
        <f>K91+K92+K93+K94+K95+K96+K97+K98+K99</f>
        <v>161238.29999999999</v>
      </c>
      <c r="L90" s="27">
        <f t="shared" ref="L90:N90" si="51">L91+L92+L93+L94+L95+L96+L97+L98+L99</f>
        <v>154458.29999999999</v>
      </c>
      <c r="M90" s="54">
        <f t="shared" si="51"/>
        <v>0</v>
      </c>
      <c r="N90" s="54">
        <f t="shared" si="51"/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6" hidden="1" customHeight="1" thickBot="1" x14ac:dyDescent="0.25">
      <c r="A91" s="1"/>
      <c r="B91" s="68"/>
      <c r="C91" s="68"/>
      <c r="D91" s="68"/>
      <c r="E91" s="68"/>
      <c r="F91" s="68"/>
      <c r="G91" s="68"/>
      <c r="H91" s="22" t="s">
        <v>0</v>
      </c>
      <c r="I91" s="24">
        <f t="shared" ref="I91:I97" si="52">K91+L91+M91+N91</f>
        <v>0</v>
      </c>
      <c r="J91" s="24">
        <v>0</v>
      </c>
      <c r="K91" s="30">
        <v>0</v>
      </c>
      <c r="L91" s="24">
        <v>0</v>
      </c>
      <c r="M91" s="24">
        <v>0</v>
      </c>
      <c r="N91" s="24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34.5" hidden="1" customHeight="1" thickBot="1" x14ac:dyDescent="0.25">
      <c r="A92" s="1"/>
      <c r="B92" s="68"/>
      <c r="C92" s="68"/>
      <c r="D92" s="68"/>
      <c r="E92" s="68"/>
      <c r="F92" s="68"/>
      <c r="G92" s="68"/>
      <c r="H92" s="22" t="s">
        <v>1</v>
      </c>
      <c r="I92" s="24">
        <f t="shared" si="52"/>
        <v>0</v>
      </c>
      <c r="J92" s="24">
        <v>0</v>
      </c>
      <c r="K92" s="30">
        <v>0</v>
      </c>
      <c r="L92" s="24">
        <v>0</v>
      </c>
      <c r="M92" s="24">
        <v>0</v>
      </c>
      <c r="N92" s="24"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36.75" customHeight="1" thickBot="1" x14ac:dyDescent="0.25">
      <c r="A93" s="1"/>
      <c r="B93" s="68"/>
      <c r="C93" s="68"/>
      <c r="D93" s="68"/>
      <c r="E93" s="68"/>
      <c r="F93" s="68"/>
      <c r="G93" s="68"/>
      <c r="H93" s="22" t="s">
        <v>2</v>
      </c>
      <c r="I93" s="23">
        <f>K93+L93+M93+N93</f>
        <v>3792.9</v>
      </c>
      <c r="J93" s="24">
        <v>0</v>
      </c>
      <c r="K93" s="30">
        <v>0</v>
      </c>
      <c r="L93" s="23">
        <v>3792.9</v>
      </c>
      <c r="M93" s="24">
        <v>0</v>
      </c>
      <c r="N93" s="24"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36.75" customHeight="1" thickBot="1" x14ac:dyDescent="0.25">
      <c r="A94" s="1"/>
      <c r="B94" s="68"/>
      <c r="C94" s="68"/>
      <c r="D94" s="68"/>
      <c r="E94" s="68"/>
      <c r="F94" s="68"/>
      <c r="G94" s="68"/>
      <c r="H94" s="29" t="s">
        <v>3</v>
      </c>
      <c r="I94" s="31">
        <f t="shared" si="52"/>
        <v>42033.1</v>
      </c>
      <c r="J94" s="30">
        <v>0</v>
      </c>
      <c r="K94" s="30">
        <v>0</v>
      </c>
      <c r="L94" s="31">
        <v>42033.1</v>
      </c>
      <c r="M94" s="30">
        <v>0</v>
      </c>
      <c r="N94" s="30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34.5" customHeight="1" thickBot="1" x14ac:dyDescent="0.25">
      <c r="A95" s="1"/>
      <c r="B95" s="68"/>
      <c r="C95" s="68"/>
      <c r="D95" s="68"/>
      <c r="E95" s="68"/>
      <c r="F95" s="68"/>
      <c r="G95" s="68"/>
      <c r="H95" s="29" t="s">
        <v>50</v>
      </c>
      <c r="I95" s="31">
        <f t="shared" si="52"/>
        <v>109831.6</v>
      </c>
      <c r="J95" s="30">
        <v>0</v>
      </c>
      <c r="K95" s="31">
        <v>109831.6</v>
      </c>
      <c r="L95" s="30">
        <v>0</v>
      </c>
      <c r="M95" s="30">
        <v>0</v>
      </c>
      <c r="N95" s="30">
        <v>0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28.5" customHeight="1" thickBot="1" x14ac:dyDescent="0.25">
      <c r="A96" s="1"/>
      <c r="B96" s="68"/>
      <c r="C96" s="68"/>
      <c r="D96" s="68"/>
      <c r="E96" s="68"/>
      <c r="F96" s="68"/>
      <c r="G96" s="68"/>
      <c r="H96" s="29" t="s">
        <v>58</v>
      </c>
      <c r="I96" s="31">
        <f>K96+L96+M96+N96</f>
        <v>51406.7</v>
      </c>
      <c r="J96" s="30">
        <v>0</v>
      </c>
      <c r="K96" s="31">
        <v>51406.7</v>
      </c>
      <c r="L96" s="30">
        <v>0</v>
      </c>
      <c r="M96" s="30">
        <v>0</v>
      </c>
      <c r="N96" s="30">
        <v>0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30.75" customHeight="1" thickBot="1" x14ac:dyDescent="0.25">
      <c r="A97" s="1"/>
      <c r="B97" s="68"/>
      <c r="C97" s="68"/>
      <c r="D97" s="68"/>
      <c r="E97" s="68"/>
      <c r="F97" s="68"/>
      <c r="G97" s="68"/>
      <c r="H97" s="29" t="s">
        <v>18</v>
      </c>
      <c r="I97" s="52">
        <f t="shared" si="52"/>
        <v>33315.199999999997</v>
      </c>
      <c r="J97" s="30">
        <v>0</v>
      </c>
      <c r="K97" s="52">
        <v>0</v>
      </c>
      <c r="L97" s="30">
        <v>33315.199999999997</v>
      </c>
      <c r="M97" s="30">
        <v>0</v>
      </c>
      <c r="N97" s="30">
        <v>0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39.75" customHeight="1" thickBot="1" x14ac:dyDescent="0.25">
      <c r="A98" s="1"/>
      <c r="B98" s="68"/>
      <c r="C98" s="68"/>
      <c r="D98" s="68"/>
      <c r="E98" s="68"/>
      <c r="F98" s="68"/>
      <c r="G98" s="68"/>
      <c r="H98" s="29" t="s">
        <v>19</v>
      </c>
      <c r="I98" s="52">
        <f t="shared" ref="I98" si="53">K98+L98+M98+N98</f>
        <v>71985.600000000006</v>
      </c>
      <c r="J98" s="30">
        <v>0</v>
      </c>
      <c r="K98" s="52">
        <v>0</v>
      </c>
      <c r="L98" s="30">
        <v>71985.600000000006</v>
      </c>
      <c r="M98" s="30">
        <v>0</v>
      </c>
      <c r="N98" s="30">
        <v>0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39.75" customHeight="1" thickBot="1" x14ac:dyDescent="0.25">
      <c r="A99" s="1"/>
      <c r="B99" s="69"/>
      <c r="C99" s="69"/>
      <c r="D99" s="69"/>
      <c r="E99" s="69"/>
      <c r="F99" s="69"/>
      <c r="G99" s="77"/>
      <c r="H99" s="49" t="s">
        <v>65</v>
      </c>
      <c r="I99" s="52">
        <f t="shared" ref="I99" si="54">K99+L99+M99+N99</f>
        <v>3331.5</v>
      </c>
      <c r="J99" s="30">
        <v>0</v>
      </c>
      <c r="K99" s="30">
        <v>0</v>
      </c>
      <c r="L99" s="30">
        <v>3331.5</v>
      </c>
      <c r="M99" s="30">
        <v>0</v>
      </c>
      <c r="N99" s="30">
        <v>0</v>
      </c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23.75" customHeight="1" thickBot="1" x14ac:dyDescent="0.25">
      <c r="A100" s="1"/>
      <c r="B100" s="70" t="s">
        <v>52</v>
      </c>
      <c r="C100" s="70" t="s">
        <v>46</v>
      </c>
      <c r="D100" s="70" t="s">
        <v>49</v>
      </c>
      <c r="E100" s="70" t="s">
        <v>49</v>
      </c>
      <c r="F100" s="70" t="s">
        <v>49</v>
      </c>
      <c r="G100" s="70" t="s">
        <v>68</v>
      </c>
      <c r="H100" s="29" t="s">
        <v>39</v>
      </c>
      <c r="I100" s="31">
        <f>J100+K100+L100+M100+N100</f>
        <v>119144.71999999999</v>
      </c>
      <c r="J100" s="52">
        <f>J101+J102+J103+J104+J105+J106</f>
        <v>0</v>
      </c>
      <c r="K100" s="52">
        <f t="shared" ref="K100:N100" si="55">K101+K102+K103+K104+K105+K106</f>
        <v>0</v>
      </c>
      <c r="L100" s="52">
        <f t="shared" si="55"/>
        <v>119144.71999999999</v>
      </c>
      <c r="M100" s="52">
        <f t="shared" si="55"/>
        <v>0</v>
      </c>
      <c r="N100" s="52">
        <f t="shared" si="55"/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54" customHeight="1" thickBot="1" x14ac:dyDescent="0.25">
      <c r="A101" s="1"/>
      <c r="B101" s="71"/>
      <c r="C101" s="71"/>
      <c r="D101" s="71"/>
      <c r="E101" s="71"/>
      <c r="F101" s="71"/>
      <c r="G101" s="71"/>
      <c r="H101" s="29" t="s">
        <v>3</v>
      </c>
      <c r="I101" s="31">
        <f>K101+L101+M101+N101</f>
        <v>28562.799999999999</v>
      </c>
      <c r="J101" s="30">
        <v>0</v>
      </c>
      <c r="K101" s="30">
        <v>0</v>
      </c>
      <c r="L101" s="31">
        <v>28562.799999999999</v>
      </c>
      <c r="M101" s="30">
        <v>0</v>
      </c>
      <c r="N101" s="30"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45" customHeight="1" thickBot="1" x14ac:dyDescent="0.25">
      <c r="A102" s="1"/>
      <c r="B102" s="71"/>
      <c r="C102" s="71"/>
      <c r="D102" s="71"/>
      <c r="E102" s="71"/>
      <c r="F102" s="71"/>
      <c r="G102" s="71"/>
      <c r="H102" s="29" t="s">
        <v>50</v>
      </c>
      <c r="I102" s="31">
        <f t="shared" ref="I102:I105" si="56">K102+L102+M102+N102</f>
        <v>35253.9</v>
      </c>
      <c r="J102" s="30">
        <v>0</v>
      </c>
      <c r="K102" s="30">
        <v>0</v>
      </c>
      <c r="L102" s="31">
        <v>35253.9</v>
      </c>
      <c r="M102" s="30">
        <v>0</v>
      </c>
      <c r="N102" s="30">
        <v>0</v>
      </c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 thickBot="1" x14ac:dyDescent="0.25">
      <c r="A103" s="1"/>
      <c r="B103" s="71"/>
      <c r="C103" s="71"/>
      <c r="D103" s="71"/>
      <c r="E103" s="71"/>
      <c r="F103" s="71"/>
      <c r="G103" s="71"/>
      <c r="H103" s="29" t="s">
        <v>58</v>
      </c>
      <c r="I103" s="35">
        <f>K103+L103+M103+N103</f>
        <v>33196.82</v>
      </c>
      <c r="J103" s="35">
        <v>0</v>
      </c>
      <c r="K103" s="35">
        <v>0</v>
      </c>
      <c r="L103" s="35">
        <f>33138.7+58.12</f>
        <v>33196.82</v>
      </c>
      <c r="M103" s="35">
        <v>0</v>
      </c>
      <c r="N103" s="30">
        <v>0</v>
      </c>
      <c r="O103" s="1"/>
      <c r="P103" s="1"/>
      <c r="Q103" s="1"/>
      <c r="R103" s="18"/>
      <c r="S103" s="18"/>
      <c r="T103" s="18"/>
      <c r="U103" s="18"/>
      <c r="V103" s="18"/>
      <c r="W103" s="18"/>
      <c r="X103" s="1"/>
      <c r="Y103" s="1"/>
      <c r="Z103" s="1"/>
      <c r="AA103" s="1"/>
    </row>
    <row r="104" spans="1:27" ht="40.5" customHeight="1" thickBot="1" x14ac:dyDescent="0.25">
      <c r="A104" s="1"/>
      <c r="B104" s="71"/>
      <c r="C104" s="71"/>
      <c r="D104" s="71"/>
      <c r="E104" s="71"/>
      <c r="F104" s="71"/>
      <c r="G104" s="71"/>
      <c r="H104" s="29" t="s">
        <v>18</v>
      </c>
      <c r="I104" s="35">
        <f t="shared" si="56"/>
        <v>22131.200000000001</v>
      </c>
      <c r="J104" s="35">
        <v>0</v>
      </c>
      <c r="K104" s="35">
        <v>0</v>
      </c>
      <c r="L104" s="35">
        <v>22131.200000000001</v>
      </c>
      <c r="M104" s="35">
        <v>0</v>
      </c>
      <c r="N104" s="30">
        <v>0</v>
      </c>
      <c r="O104" s="1"/>
      <c r="P104" s="1"/>
      <c r="Q104" s="1"/>
      <c r="R104" s="18"/>
      <c r="S104" s="18"/>
      <c r="T104" s="18"/>
      <c r="U104" s="18"/>
      <c r="V104" s="18"/>
      <c r="W104" s="18"/>
      <c r="X104" s="1"/>
      <c r="Y104" s="1"/>
      <c r="Z104" s="1"/>
      <c r="AA104" s="1"/>
    </row>
    <row r="105" spans="1:27" ht="40.5" customHeight="1" thickBot="1" x14ac:dyDescent="0.25">
      <c r="A105" s="1"/>
      <c r="B105" s="71"/>
      <c r="C105" s="71"/>
      <c r="D105" s="71"/>
      <c r="E105" s="71"/>
      <c r="F105" s="71"/>
      <c r="G105" s="71"/>
      <c r="H105" s="29" t="s">
        <v>19</v>
      </c>
      <c r="I105" s="35">
        <f t="shared" si="56"/>
        <v>0</v>
      </c>
      <c r="J105" s="35">
        <v>0</v>
      </c>
      <c r="K105" s="35">
        <v>0</v>
      </c>
      <c r="L105" s="35">
        <v>0</v>
      </c>
      <c r="M105" s="35">
        <v>0</v>
      </c>
      <c r="N105" s="30">
        <v>0</v>
      </c>
      <c r="O105" s="1"/>
      <c r="P105" s="1"/>
      <c r="Q105" s="1"/>
      <c r="R105" s="18"/>
      <c r="S105" s="18"/>
      <c r="T105" s="18"/>
      <c r="U105" s="18"/>
      <c r="V105" s="18"/>
      <c r="W105" s="18"/>
      <c r="X105" s="1"/>
      <c r="Y105" s="1"/>
      <c r="Z105" s="1"/>
      <c r="AA105" s="1"/>
    </row>
    <row r="106" spans="1:27" ht="40.5" customHeight="1" thickBot="1" x14ac:dyDescent="0.25">
      <c r="A106" s="1"/>
      <c r="B106" s="72"/>
      <c r="C106" s="72"/>
      <c r="D106" s="72"/>
      <c r="E106" s="72"/>
      <c r="F106" s="72"/>
      <c r="G106" s="73"/>
      <c r="H106" s="49" t="s">
        <v>65</v>
      </c>
      <c r="I106" s="35">
        <f t="shared" ref="I106" si="57">K106+L106+M106+N106</f>
        <v>0</v>
      </c>
      <c r="J106" s="35">
        <v>0</v>
      </c>
      <c r="K106" s="35">
        <v>0</v>
      </c>
      <c r="L106" s="35">
        <v>0</v>
      </c>
      <c r="M106" s="35">
        <v>0</v>
      </c>
      <c r="N106" s="30">
        <v>0</v>
      </c>
      <c r="O106" s="1"/>
      <c r="P106" s="1"/>
      <c r="Q106" s="1"/>
      <c r="R106" s="18"/>
      <c r="S106" s="18"/>
      <c r="T106" s="18"/>
      <c r="U106" s="18"/>
      <c r="V106" s="18"/>
      <c r="W106" s="18"/>
      <c r="X106" s="1"/>
      <c r="Y106" s="1"/>
      <c r="Z106" s="1"/>
      <c r="AA106" s="1"/>
    </row>
    <row r="107" spans="1:27" ht="52.5" customHeight="1" thickBot="1" x14ac:dyDescent="0.25">
      <c r="A107" s="1"/>
      <c r="B107" s="74" t="s">
        <v>40</v>
      </c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6"/>
      <c r="O107" s="1"/>
      <c r="P107" s="1"/>
      <c r="Q107" s="1"/>
      <c r="R107" s="18"/>
      <c r="S107" s="18"/>
      <c r="T107" s="18"/>
      <c r="U107" s="18"/>
      <c r="V107" s="18"/>
      <c r="W107" s="18"/>
      <c r="X107" s="1"/>
      <c r="Y107" s="1"/>
      <c r="Z107" s="1"/>
      <c r="AA107" s="1"/>
    </row>
    <row r="108" spans="1:27" ht="116.25" customHeight="1" thickBot="1" x14ac:dyDescent="0.25">
      <c r="A108" s="1"/>
      <c r="B108" s="67" t="s">
        <v>41</v>
      </c>
      <c r="C108" s="67"/>
      <c r="D108" s="67"/>
      <c r="E108" s="67"/>
      <c r="F108" s="67"/>
      <c r="G108" s="67"/>
      <c r="H108" s="29" t="s">
        <v>39</v>
      </c>
      <c r="I108" s="31">
        <f>K108+L108+M108+N108</f>
        <v>5164.3</v>
      </c>
      <c r="J108" s="52">
        <f>J109+J110+J111</f>
        <v>0</v>
      </c>
      <c r="K108" s="52">
        <f t="shared" ref="K108:N108" si="58">K109+K110+K111</f>
        <v>0</v>
      </c>
      <c r="L108" s="52">
        <f t="shared" si="58"/>
        <v>0</v>
      </c>
      <c r="M108" s="52">
        <f t="shared" si="58"/>
        <v>5164.3</v>
      </c>
      <c r="N108" s="52">
        <f t="shared" si="58"/>
        <v>0</v>
      </c>
      <c r="O108" s="1"/>
      <c r="P108" s="1"/>
      <c r="Q108" s="1"/>
      <c r="R108" s="18"/>
      <c r="S108" s="18"/>
      <c r="T108" s="18"/>
      <c r="U108" s="18"/>
      <c r="V108" s="18"/>
      <c r="W108" s="18"/>
      <c r="X108" s="1"/>
      <c r="Y108" s="1"/>
      <c r="Z108" s="1"/>
      <c r="AA108" s="1"/>
    </row>
    <row r="109" spans="1:27" ht="40.5" customHeight="1" thickBot="1" x14ac:dyDescent="0.25">
      <c r="A109" s="1"/>
      <c r="B109" s="68"/>
      <c r="C109" s="68"/>
      <c r="D109" s="68"/>
      <c r="E109" s="68"/>
      <c r="F109" s="68"/>
      <c r="G109" s="68"/>
      <c r="H109" s="29" t="s">
        <v>18</v>
      </c>
      <c r="I109" s="31">
        <f t="shared" ref="I109:I110" si="59">K109+L109+M109+N109</f>
        <v>5164.3</v>
      </c>
      <c r="J109" s="30">
        <f t="shared" ref="J109:N111" si="60">J113</f>
        <v>0</v>
      </c>
      <c r="K109" s="30">
        <f t="shared" si="60"/>
        <v>0</v>
      </c>
      <c r="L109" s="30">
        <f t="shared" si="60"/>
        <v>0</v>
      </c>
      <c r="M109" s="31">
        <f t="shared" si="60"/>
        <v>5164.3</v>
      </c>
      <c r="N109" s="30">
        <f t="shared" si="60"/>
        <v>0</v>
      </c>
      <c r="O109" s="1"/>
      <c r="P109" s="1"/>
      <c r="Q109" s="1"/>
      <c r="R109" s="1"/>
      <c r="S109" s="18"/>
      <c r="T109" s="1"/>
      <c r="U109" s="1"/>
      <c r="V109" s="1"/>
      <c r="W109" s="1"/>
      <c r="X109" s="1"/>
      <c r="Y109" s="1"/>
      <c r="Z109" s="1"/>
      <c r="AA109" s="1"/>
    </row>
    <row r="110" spans="1:27" ht="40.5" customHeight="1" thickBot="1" x14ac:dyDescent="0.25">
      <c r="A110" s="1"/>
      <c r="B110" s="68"/>
      <c r="C110" s="68"/>
      <c r="D110" s="68"/>
      <c r="E110" s="68"/>
      <c r="F110" s="68"/>
      <c r="G110" s="68"/>
      <c r="H110" s="29" t="s">
        <v>19</v>
      </c>
      <c r="I110" s="30">
        <f t="shared" si="59"/>
        <v>0</v>
      </c>
      <c r="J110" s="30">
        <f t="shared" si="60"/>
        <v>0</v>
      </c>
      <c r="K110" s="30">
        <f t="shared" si="60"/>
        <v>0</v>
      </c>
      <c r="L110" s="30">
        <f t="shared" si="60"/>
        <v>0</v>
      </c>
      <c r="M110" s="30">
        <f t="shared" si="60"/>
        <v>0</v>
      </c>
      <c r="N110" s="30">
        <f t="shared" si="60"/>
        <v>0</v>
      </c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40.5" customHeight="1" thickBot="1" x14ac:dyDescent="0.25">
      <c r="A111" s="1"/>
      <c r="B111" s="69"/>
      <c r="C111" s="69"/>
      <c r="D111" s="69"/>
      <c r="E111" s="69"/>
      <c r="F111" s="69"/>
      <c r="G111" s="69"/>
      <c r="H111" s="49" t="s">
        <v>65</v>
      </c>
      <c r="I111" s="30">
        <f t="shared" ref="I111" si="61">K111+L111+M111+N111</f>
        <v>0</v>
      </c>
      <c r="J111" s="30">
        <f t="shared" si="60"/>
        <v>0</v>
      </c>
      <c r="K111" s="30">
        <f t="shared" si="60"/>
        <v>0</v>
      </c>
      <c r="L111" s="30">
        <f t="shared" si="60"/>
        <v>0</v>
      </c>
      <c r="M111" s="30">
        <f t="shared" si="60"/>
        <v>0</v>
      </c>
      <c r="N111" s="30">
        <f t="shared" si="60"/>
        <v>0</v>
      </c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08.75" customHeight="1" thickBot="1" x14ac:dyDescent="0.25">
      <c r="A112" s="1"/>
      <c r="B112" s="67" t="s">
        <v>42</v>
      </c>
      <c r="C112" s="67" t="s">
        <v>13</v>
      </c>
      <c r="D112" s="67" t="s">
        <v>49</v>
      </c>
      <c r="E112" s="67" t="s">
        <v>49</v>
      </c>
      <c r="F112" s="67" t="s">
        <v>49</v>
      </c>
      <c r="G112" s="67" t="s">
        <v>57</v>
      </c>
      <c r="H112" s="29" t="s">
        <v>39</v>
      </c>
      <c r="I112" s="31">
        <f>K112+L112+M112+N112</f>
        <v>5164.3</v>
      </c>
      <c r="J112" s="52">
        <f>J113+J114+J115</f>
        <v>0</v>
      </c>
      <c r="K112" s="52">
        <f t="shared" ref="K112:N112" si="62">K113+K114+K115</f>
        <v>0</v>
      </c>
      <c r="L112" s="52">
        <f t="shared" si="62"/>
        <v>0</v>
      </c>
      <c r="M112" s="52">
        <f t="shared" si="62"/>
        <v>5164.3</v>
      </c>
      <c r="N112" s="52">
        <f t="shared" si="62"/>
        <v>0</v>
      </c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40.5" customHeight="1" thickBot="1" x14ac:dyDescent="0.25">
      <c r="A113" s="1"/>
      <c r="B113" s="68"/>
      <c r="C113" s="68"/>
      <c r="D113" s="68"/>
      <c r="E113" s="68"/>
      <c r="F113" s="68"/>
      <c r="G113" s="68"/>
      <c r="H113" s="29" t="s">
        <v>18</v>
      </c>
      <c r="I113" s="31">
        <f t="shared" ref="I113:I114" si="63">K113+L113+M113+N113</f>
        <v>5164.3</v>
      </c>
      <c r="J113" s="30">
        <v>0</v>
      </c>
      <c r="K113" s="30">
        <v>0</v>
      </c>
      <c r="L113" s="30">
        <v>0</v>
      </c>
      <c r="M113" s="31">
        <v>5164.3</v>
      </c>
      <c r="N113" s="30">
        <v>0</v>
      </c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40.5" customHeight="1" thickBot="1" x14ac:dyDescent="0.25">
      <c r="A114" s="1"/>
      <c r="B114" s="68"/>
      <c r="C114" s="68"/>
      <c r="D114" s="68"/>
      <c r="E114" s="68"/>
      <c r="F114" s="68"/>
      <c r="G114" s="68"/>
      <c r="H114" s="29" t="s">
        <v>19</v>
      </c>
      <c r="I114" s="30">
        <f t="shared" si="63"/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40.5" customHeight="1" thickBot="1" x14ac:dyDescent="0.25">
      <c r="A115" s="1"/>
      <c r="B115" s="69"/>
      <c r="C115" s="69"/>
      <c r="D115" s="69"/>
      <c r="E115" s="69"/>
      <c r="F115" s="69"/>
      <c r="G115" s="69"/>
      <c r="H115" s="49" t="s">
        <v>65</v>
      </c>
      <c r="I115" s="30">
        <f t="shared" ref="I115" si="64">K115+L115+M115+N115</f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40.5" customHeight="1" thickBot="1" x14ac:dyDescent="0.25">
      <c r="A116" s="1"/>
      <c r="B116" s="74" t="s">
        <v>63</v>
      </c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10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10.25" customHeight="1" thickBot="1" x14ac:dyDescent="0.25">
      <c r="A117" s="1"/>
      <c r="B117" s="67" t="s">
        <v>64</v>
      </c>
      <c r="C117" s="67"/>
      <c r="D117" s="67"/>
      <c r="E117" s="67"/>
      <c r="F117" s="67"/>
      <c r="G117" s="67"/>
      <c r="H117" s="39" t="s">
        <v>39</v>
      </c>
      <c r="I117" s="31">
        <f>K117+L117+M117+N117</f>
        <v>11586.599</v>
      </c>
      <c r="J117" s="35">
        <f>J118+J119+J120+J121</f>
        <v>0</v>
      </c>
      <c r="K117" s="35">
        <f t="shared" ref="K117:N117" si="65">K118+K119+K120+K121</f>
        <v>0</v>
      </c>
      <c r="L117" s="35">
        <f t="shared" si="65"/>
        <v>10891.4</v>
      </c>
      <c r="M117" s="35">
        <f t="shared" si="65"/>
        <v>695.19899999999996</v>
      </c>
      <c r="N117" s="35">
        <f t="shared" si="65"/>
        <v>0</v>
      </c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40.5" customHeight="1" thickBot="1" x14ac:dyDescent="0.25">
      <c r="A118" s="1"/>
      <c r="B118" s="68"/>
      <c r="C118" s="68"/>
      <c r="D118" s="68"/>
      <c r="E118" s="68"/>
      <c r="F118" s="68"/>
      <c r="G118" s="68"/>
      <c r="H118" s="39" t="s">
        <v>17</v>
      </c>
      <c r="I118" s="30">
        <f t="shared" ref="I118:I120" si="66">K118+L118+M118+N118</f>
        <v>11586.599</v>
      </c>
      <c r="J118" s="30">
        <f t="shared" ref="J118:N118" si="67">J123</f>
        <v>0</v>
      </c>
      <c r="K118" s="30">
        <f t="shared" si="67"/>
        <v>0</v>
      </c>
      <c r="L118" s="30">
        <f t="shared" si="67"/>
        <v>10891.4</v>
      </c>
      <c r="M118" s="30">
        <f t="shared" si="67"/>
        <v>695.19899999999996</v>
      </c>
      <c r="N118" s="30">
        <f t="shared" si="67"/>
        <v>0</v>
      </c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40.5" customHeight="1" thickBot="1" x14ac:dyDescent="0.25">
      <c r="A119" s="1"/>
      <c r="B119" s="68"/>
      <c r="C119" s="68"/>
      <c r="D119" s="68"/>
      <c r="E119" s="68"/>
      <c r="F119" s="68"/>
      <c r="G119" s="68"/>
      <c r="H119" s="39" t="s">
        <v>18</v>
      </c>
      <c r="I119" s="30">
        <f t="shared" si="66"/>
        <v>0</v>
      </c>
      <c r="J119" s="30">
        <f t="shared" ref="J119:N119" si="68">J124</f>
        <v>0</v>
      </c>
      <c r="K119" s="30">
        <f t="shared" si="68"/>
        <v>0</v>
      </c>
      <c r="L119" s="30">
        <f t="shared" si="68"/>
        <v>0</v>
      </c>
      <c r="M119" s="30">
        <f>M124</f>
        <v>0</v>
      </c>
      <c r="N119" s="30">
        <f t="shared" si="68"/>
        <v>0</v>
      </c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40.5" customHeight="1" thickBot="1" x14ac:dyDescent="0.25">
      <c r="A120" s="1"/>
      <c r="B120" s="68"/>
      <c r="C120" s="68"/>
      <c r="D120" s="68"/>
      <c r="E120" s="68"/>
      <c r="F120" s="68"/>
      <c r="G120" s="68"/>
      <c r="H120" s="39" t="s">
        <v>19</v>
      </c>
      <c r="I120" s="30">
        <f t="shared" si="66"/>
        <v>0</v>
      </c>
      <c r="J120" s="30">
        <f t="shared" ref="J120:L121" si="69">J125</f>
        <v>0</v>
      </c>
      <c r="K120" s="30">
        <f t="shared" si="69"/>
        <v>0</v>
      </c>
      <c r="L120" s="30">
        <f t="shared" si="69"/>
        <v>0</v>
      </c>
      <c r="M120" s="30">
        <f>M125</f>
        <v>0</v>
      </c>
      <c r="N120" s="30">
        <f>N125</f>
        <v>0</v>
      </c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40.5" customHeight="1" thickBot="1" x14ac:dyDescent="0.25">
      <c r="A121" s="1"/>
      <c r="B121" s="69"/>
      <c r="C121" s="69"/>
      <c r="D121" s="69"/>
      <c r="E121" s="69"/>
      <c r="F121" s="69"/>
      <c r="G121" s="69"/>
      <c r="H121" s="49" t="s">
        <v>66</v>
      </c>
      <c r="I121" s="30">
        <f t="shared" ref="I121" si="70">K121+L121+M121+N121</f>
        <v>0</v>
      </c>
      <c r="J121" s="30">
        <f t="shared" si="69"/>
        <v>0</v>
      </c>
      <c r="K121" s="30">
        <f t="shared" si="69"/>
        <v>0</v>
      </c>
      <c r="L121" s="30">
        <f t="shared" si="69"/>
        <v>0</v>
      </c>
      <c r="M121" s="30">
        <f>M126</f>
        <v>0</v>
      </c>
      <c r="N121" s="30">
        <f>N126</f>
        <v>0</v>
      </c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22.25" customHeight="1" thickBot="1" x14ac:dyDescent="0.25">
      <c r="A122" s="1"/>
      <c r="B122" s="108" t="s">
        <v>61</v>
      </c>
      <c r="C122" s="108" t="s">
        <v>13</v>
      </c>
      <c r="D122" s="108" t="s">
        <v>49</v>
      </c>
      <c r="E122" s="108" t="s">
        <v>49</v>
      </c>
      <c r="F122" s="108" t="s">
        <v>49</v>
      </c>
      <c r="G122" s="108" t="s">
        <v>62</v>
      </c>
      <c r="H122" s="49" t="s">
        <v>39</v>
      </c>
      <c r="I122" s="31">
        <f>K122+L122+M122+N122</f>
        <v>11586.599</v>
      </c>
      <c r="J122" s="35">
        <f>J123+J124+J125+J126</f>
        <v>0</v>
      </c>
      <c r="K122" s="35">
        <f t="shared" ref="K122:N122" si="71">K123+K124+K125+K126</f>
        <v>0</v>
      </c>
      <c r="L122" s="35">
        <f t="shared" si="71"/>
        <v>10891.4</v>
      </c>
      <c r="M122" s="35">
        <f t="shared" si="71"/>
        <v>695.19899999999996</v>
      </c>
      <c r="N122" s="35">
        <f t="shared" si="71"/>
        <v>0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40.5" customHeight="1" thickBot="1" x14ac:dyDescent="0.25">
      <c r="A123" s="1"/>
      <c r="B123" s="108"/>
      <c r="C123" s="108"/>
      <c r="D123" s="108"/>
      <c r="E123" s="108"/>
      <c r="F123" s="108"/>
      <c r="G123" s="108"/>
      <c r="H123" s="49" t="s">
        <v>17</v>
      </c>
      <c r="I123" s="64">
        <f t="shared" ref="I123:I124" si="72">K123+L123+M123+N123</f>
        <v>11586.599</v>
      </c>
      <c r="J123" s="30">
        <v>0</v>
      </c>
      <c r="K123" s="30">
        <v>0</v>
      </c>
      <c r="L123" s="64">
        <v>10891.4</v>
      </c>
      <c r="M123" s="64">
        <v>695.19899999999996</v>
      </c>
      <c r="N123" s="30">
        <v>0</v>
      </c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40.5" customHeight="1" thickBot="1" x14ac:dyDescent="0.25">
      <c r="A124" s="1"/>
      <c r="B124" s="108"/>
      <c r="C124" s="108"/>
      <c r="D124" s="108"/>
      <c r="E124" s="108"/>
      <c r="F124" s="108"/>
      <c r="G124" s="108"/>
      <c r="H124" s="49" t="s">
        <v>18</v>
      </c>
      <c r="I124" s="30">
        <f t="shared" si="72"/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40.5" customHeight="1" thickBot="1" x14ac:dyDescent="0.25">
      <c r="A125" s="1"/>
      <c r="B125" s="108"/>
      <c r="C125" s="108"/>
      <c r="D125" s="108"/>
      <c r="E125" s="108"/>
      <c r="F125" s="108"/>
      <c r="G125" s="108"/>
      <c r="H125" s="49" t="s">
        <v>19</v>
      </c>
      <c r="I125" s="30">
        <f>K125+L125+M125+N125</f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59.25" customHeight="1" thickBot="1" x14ac:dyDescent="0.25">
      <c r="A126" s="1"/>
      <c r="B126" s="108"/>
      <c r="C126" s="108"/>
      <c r="D126" s="108"/>
      <c r="E126" s="108"/>
      <c r="F126" s="108"/>
      <c r="G126" s="108"/>
      <c r="H126" s="49" t="s">
        <v>65</v>
      </c>
      <c r="I126" s="30">
        <f>K126+L126+M126+N126</f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59.25" customHeight="1" x14ac:dyDescent="0.2">
      <c r="A127" s="1"/>
      <c r="B127" s="46"/>
      <c r="C127" s="46"/>
      <c r="D127" s="46"/>
      <c r="E127" s="46"/>
      <c r="F127" s="46"/>
      <c r="G127" s="46"/>
      <c r="H127" s="46"/>
      <c r="I127" s="47"/>
      <c r="J127" s="47"/>
      <c r="K127" s="47"/>
      <c r="L127" s="47"/>
      <c r="M127" s="47"/>
      <c r="N127" s="47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61.5" customHeight="1" x14ac:dyDescent="0.2">
      <c r="A128" s="63"/>
      <c r="B128" s="112" t="s">
        <v>60</v>
      </c>
      <c r="C128" s="112"/>
      <c r="D128" s="112"/>
      <c r="E128" s="112"/>
      <c r="F128" s="112"/>
      <c r="G128" s="112"/>
      <c r="H128" s="112"/>
      <c r="I128" s="112"/>
      <c r="J128" s="112"/>
      <c r="K128" s="112"/>
      <c r="L128" s="112"/>
      <c r="M128" s="112"/>
      <c r="N128" s="112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30" customHeight="1" x14ac:dyDescent="0.2">
      <c r="A129" s="63"/>
      <c r="B129" s="111" t="s">
        <v>51</v>
      </c>
      <c r="C129" s="111"/>
      <c r="D129" s="111"/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68.25" customHeight="1" x14ac:dyDescent="0.2">
      <c r="A130" s="63"/>
      <c r="B130" s="111" t="s">
        <v>59</v>
      </c>
      <c r="C130" s="111"/>
      <c r="D130" s="111"/>
      <c r="E130" s="111"/>
      <c r="F130" s="111"/>
      <c r="G130" s="111"/>
      <c r="H130" s="111"/>
      <c r="I130" s="111"/>
      <c r="J130" s="111"/>
      <c r="K130" s="111"/>
      <c r="L130" s="111"/>
      <c r="M130" s="111"/>
      <c r="N130" s="11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" x14ac:dyDescent="0.2">
      <c r="A131" s="1"/>
      <c r="B131" s="15"/>
      <c r="C131" s="15"/>
      <c r="D131" s="15"/>
      <c r="E131" s="15"/>
      <c r="F131" s="16"/>
      <c r="G131" s="16"/>
      <c r="H131" s="15"/>
      <c r="I131" s="14"/>
      <c r="J131" s="14"/>
      <c r="K131" s="15"/>
      <c r="L131" s="15"/>
      <c r="M131" s="15"/>
      <c r="N131" s="15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" x14ac:dyDescent="0.2">
      <c r="A132" s="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" x14ac:dyDescent="0.2">
      <c r="A133" s="1"/>
      <c r="B133" s="107"/>
      <c r="C133" s="107"/>
      <c r="D133" s="107"/>
      <c r="E133" s="107"/>
      <c r="F133" s="107"/>
      <c r="G133" s="107"/>
      <c r="H133" s="7"/>
      <c r="I133" s="7"/>
      <c r="J133" s="7"/>
      <c r="K133" s="7"/>
      <c r="L133" s="7"/>
      <c r="M133" s="7"/>
      <c r="N133" s="7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" x14ac:dyDescent="0.2">
      <c r="A134" s="1"/>
      <c r="B134" s="107"/>
      <c r="C134" s="107"/>
      <c r="D134" s="107"/>
      <c r="E134" s="107"/>
      <c r="F134" s="107"/>
      <c r="G134" s="107"/>
      <c r="H134" s="7"/>
      <c r="I134" s="7"/>
      <c r="J134" s="7"/>
      <c r="K134" s="7"/>
      <c r="L134" s="7"/>
      <c r="M134" s="7"/>
      <c r="N134" s="7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" x14ac:dyDescent="0.2">
      <c r="A135" s="1"/>
      <c r="B135" s="107"/>
      <c r="C135" s="107"/>
      <c r="D135" s="107"/>
      <c r="E135" s="107"/>
      <c r="F135" s="107"/>
      <c r="G135" s="107"/>
      <c r="H135" s="7"/>
      <c r="I135" s="7"/>
      <c r="J135" s="7"/>
      <c r="K135" s="7"/>
      <c r="L135" s="7"/>
      <c r="M135" s="7"/>
      <c r="N135" s="7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0.75" customHeight="1" x14ac:dyDescent="0.2">
      <c r="A136" s="1"/>
      <c r="B136" s="107"/>
      <c r="C136" s="107"/>
      <c r="D136" s="107"/>
      <c r="E136" s="107"/>
      <c r="F136" s="107"/>
      <c r="G136" s="107"/>
      <c r="H136" s="7"/>
      <c r="I136" s="7"/>
      <c r="J136" s="7"/>
      <c r="K136" s="7"/>
      <c r="L136" s="7"/>
      <c r="M136" s="7"/>
      <c r="N136" s="7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" x14ac:dyDescent="0.2">
      <c r="A137" s="1"/>
      <c r="B137" s="107"/>
      <c r="C137" s="107"/>
      <c r="D137" s="107"/>
      <c r="E137" s="107"/>
      <c r="F137" s="107"/>
      <c r="G137" s="107"/>
      <c r="H137" s="7"/>
      <c r="I137" s="7"/>
      <c r="J137" s="7"/>
      <c r="K137" s="7"/>
      <c r="L137" s="7"/>
      <c r="M137" s="7"/>
      <c r="N137" s="7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" x14ac:dyDescent="0.2">
      <c r="A138" s="1"/>
      <c r="B138" s="107"/>
      <c r="C138" s="107"/>
      <c r="D138" s="107"/>
      <c r="E138" s="107"/>
      <c r="F138" s="107"/>
      <c r="G138" s="107"/>
      <c r="H138" s="8"/>
      <c r="I138" s="7"/>
      <c r="J138" s="7"/>
      <c r="K138" s="7"/>
      <c r="L138" s="7"/>
      <c r="M138" s="7"/>
      <c r="N138" s="7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" x14ac:dyDescent="0.2">
      <c r="A139" s="1"/>
      <c r="B139" s="107"/>
      <c r="C139" s="107"/>
      <c r="D139" s="107"/>
      <c r="E139" s="107"/>
      <c r="F139" s="107"/>
      <c r="G139" s="107"/>
      <c r="H139" s="7"/>
      <c r="I139" s="7"/>
      <c r="J139" s="7"/>
      <c r="K139" s="7"/>
      <c r="L139" s="7"/>
      <c r="M139" s="7"/>
      <c r="N139" s="7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" x14ac:dyDescent="0.2">
      <c r="A140" s="1"/>
      <c r="B140" s="107"/>
      <c r="C140" s="107"/>
      <c r="D140" s="107"/>
      <c r="E140" s="107"/>
      <c r="F140" s="107"/>
      <c r="G140" s="107"/>
      <c r="H140" s="7"/>
      <c r="I140" s="7"/>
      <c r="J140" s="7"/>
      <c r="K140" s="7"/>
      <c r="L140" s="7"/>
      <c r="M140" s="7"/>
      <c r="N140" s="7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" x14ac:dyDescent="0.2">
      <c r="A141" s="1"/>
      <c r="B141" s="107"/>
      <c r="C141" s="107"/>
      <c r="D141" s="107"/>
      <c r="E141" s="107"/>
      <c r="F141" s="107"/>
      <c r="G141" s="107"/>
      <c r="H141" s="7"/>
      <c r="I141" s="7"/>
      <c r="J141" s="7"/>
      <c r="K141" s="7"/>
      <c r="L141" s="7"/>
      <c r="M141" s="7"/>
      <c r="N141" s="7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x14ac:dyDescent="0.2">
      <c r="A142" s="1"/>
      <c r="B142" s="107"/>
      <c r="C142" s="107"/>
      <c r="D142" s="107"/>
      <c r="E142" s="107"/>
      <c r="F142" s="107"/>
      <c r="G142" s="107"/>
      <c r="H142" s="7"/>
      <c r="I142" s="7"/>
      <c r="J142" s="7"/>
      <c r="K142" s="7"/>
      <c r="L142" s="7"/>
      <c r="M142" s="7"/>
      <c r="N142" s="7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" x14ac:dyDescent="0.2">
      <c r="A143" s="1"/>
      <c r="B143" s="107"/>
      <c r="C143" s="107"/>
      <c r="D143" s="107"/>
      <c r="E143" s="107"/>
      <c r="F143" s="107"/>
      <c r="G143" s="107"/>
      <c r="H143" s="8"/>
      <c r="I143" s="7"/>
      <c r="J143" s="7"/>
      <c r="K143" s="7"/>
      <c r="L143" s="7"/>
      <c r="M143" s="7"/>
      <c r="N143" s="7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" x14ac:dyDescent="0.2">
      <c r="A144" s="1"/>
      <c r="B144" s="107"/>
      <c r="C144" s="107"/>
      <c r="D144" s="107"/>
      <c r="E144" s="107"/>
      <c r="F144" s="107"/>
      <c r="G144" s="107"/>
      <c r="H144" s="7"/>
      <c r="I144" s="7"/>
      <c r="J144" s="7"/>
      <c r="K144" s="7"/>
      <c r="L144" s="7"/>
      <c r="M144" s="7"/>
      <c r="N144" s="7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" x14ac:dyDescent="0.2">
      <c r="A145" s="1"/>
      <c r="B145" s="107"/>
      <c r="C145" s="107"/>
      <c r="D145" s="107"/>
      <c r="E145" s="107"/>
      <c r="F145" s="107"/>
      <c r="G145" s="107"/>
      <c r="H145" s="7"/>
      <c r="I145" s="7"/>
      <c r="J145" s="7"/>
      <c r="K145" s="7"/>
      <c r="L145" s="7"/>
      <c r="M145" s="7"/>
      <c r="N145" s="7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" x14ac:dyDescent="0.2">
      <c r="A146" s="1"/>
      <c r="B146" s="107"/>
      <c r="C146" s="107"/>
      <c r="D146" s="107"/>
      <c r="E146" s="107"/>
      <c r="F146" s="107"/>
      <c r="G146" s="107"/>
      <c r="H146" s="7"/>
      <c r="I146" s="7"/>
      <c r="J146" s="7"/>
      <c r="K146" s="7"/>
      <c r="L146" s="7"/>
      <c r="M146" s="7"/>
      <c r="N146" s="7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" x14ac:dyDescent="0.2">
      <c r="A147" s="1"/>
      <c r="B147" s="107"/>
      <c r="C147" s="107"/>
      <c r="D147" s="107"/>
      <c r="E147" s="107"/>
      <c r="F147" s="107"/>
      <c r="G147" s="107"/>
      <c r="H147" s="7"/>
      <c r="I147" s="7"/>
      <c r="J147" s="7"/>
      <c r="K147" s="7"/>
      <c r="L147" s="7"/>
      <c r="M147" s="7"/>
      <c r="N147" s="7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x14ac:dyDescent="0.2">
      <c r="A148" s="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" x14ac:dyDescent="0.25">
      <c r="A149" s="1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" x14ac:dyDescent="0.25">
      <c r="A150" s="1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" x14ac:dyDescent="0.25">
      <c r="A151" s="1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" x14ac:dyDescent="0.25">
      <c r="A152" s="1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" x14ac:dyDescent="0.25">
      <c r="A153" s="1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" x14ac:dyDescent="0.25">
      <c r="A154" s="1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" x14ac:dyDescent="0.25">
      <c r="A155" s="1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">
      <c r="A157" s="1"/>
      <c r="B157" s="9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" x14ac:dyDescent="0.25">
      <c r="A159" s="1"/>
      <c r="B159" s="1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</sheetData>
  <mergeCells count="131">
    <mergeCell ref="B122:B126"/>
    <mergeCell ref="C122:C126"/>
    <mergeCell ref="D122:D126"/>
    <mergeCell ref="E122:E126"/>
    <mergeCell ref="F122:F126"/>
    <mergeCell ref="G122:G126"/>
    <mergeCell ref="B116:N116"/>
    <mergeCell ref="B133:B137"/>
    <mergeCell ref="C133:C137"/>
    <mergeCell ref="D133:D137"/>
    <mergeCell ref="E133:E137"/>
    <mergeCell ref="F133:F137"/>
    <mergeCell ref="G133:G137"/>
    <mergeCell ref="B130:N130"/>
    <mergeCell ref="B129:N129"/>
    <mergeCell ref="B128:N128"/>
    <mergeCell ref="G143:G147"/>
    <mergeCell ref="B138:B142"/>
    <mergeCell ref="C138:C142"/>
    <mergeCell ref="D138:D142"/>
    <mergeCell ref="E138:E142"/>
    <mergeCell ref="F138:F142"/>
    <mergeCell ref="G138:G142"/>
    <mergeCell ref="B143:B147"/>
    <mergeCell ref="C143:C147"/>
    <mergeCell ref="D143:D147"/>
    <mergeCell ref="E143:E147"/>
    <mergeCell ref="F143:F147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B79:N79"/>
    <mergeCell ref="B66:B78"/>
    <mergeCell ref="C66:C78"/>
    <mergeCell ref="D66:D78"/>
    <mergeCell ref="E66:E78"/>
    <mergeCell ref="F66:F78"/>
    <mergeCell ref="H42:H43"/>
    <mergeCell ref="I42:I43"/>
    <mergeCell ref="J42:J43"/>
    <mergeCell ref="N75:N76"/>
    <mergeCell ref="H75:H76"/>
    <mergeCell ref="I75:I76"/>
    <mergeCell ref="J75:J76"/>
    <mergeCell ref="K75:K76"/>
    <mergeCell ref="M75:M76"/>
    <mergeCell ref="L75:L76"/>
    <mergeCell ref="H72:H73"/>
    <mergeCell ref="I72:I73"/>
    <mergeCell ref="J72:J73"/>
    <mergeCell ref="K72:K73"/>
    <mergeCell ref="M72:M73"/>
    <mergeCell ref="N72:N73"/>
    <mergeCell ref="G66:G78"/>
    <mergeCell ref="K42:K43"/>
    <mergeCell ref="B14:B24"/>
    <mergeCell ref="C14:C24"/>
    <mergeCell ref="D14:D24"/>
    <mergeCell ref="E14:E24"/>
    <mergeCell ref="F14:F24"/>
    <mergeCell ref="G14:G24"/>
    <mergeCell ref="B26:B36"/>
    <mergeCell ref="C26:C36"/>
    <mergeCell ref="D26:D36"/>
    <mergeCell ref="E26:E36"/>
    <mergeCell ref="F26:F36"/>
    <mergeCell ref="G26:G36"/>
    <mergeCell ref="B25:N25"/>
    <mergeCell ref="B37:B47"/>
    <mergeCell ref="B48:B54"/>
    <mergeCell ref="C37:C54"/>
    <mergeCell ref="D37:D54"/>
    <mergeCell ref="E37:E54"/>
    <mergeCell ref="F37:F54"/>
    <mergeCell ref="G37:G54"/>
    <mergeCell ref="B55:B65"/>
    <mergeCell ref="C55:C65"/>
    <mergeCell ref="D55:D65"/>
    <mergeCell ref="E55:E65"/>
    <mergeCell ref="F55:F65"/>
    <mergeCell ref="G55:G65"/>
    <mergeCell ref="B80:B89"/>
    <mergeCell ref="C80:C89"/>
    <mergeCell ref="D80:D89"/>
    <mergeCell ref="E80:E89"/>
    <mergeCell ref="F80:F89"/>
    <mergeCell ref="G80:G89"/>
    <mergeCell ref="B90:B99"/>
    <mergeCell ref="C90:C99"/>
    <mergeCell ref="D90:D99"/>
    <mergeCell ref="E90:E99"/>
    <mergeCell ref="F90:F99"/>
    <mergeCell ref="G90:G99"/>
    <mergeCell ref="B100:B106"/>
    <mergeCell ref="C100:C106"/>
    <mergeCell ref="D100:D106"/>
    <mergeCell ref="E100:E106"/>
    <mergeCell ref="F100:F106"/>
    <mergeCell ref="G100:G106"/>
    <mergeCell ref="B108:B111"/>
    <mergeCell ref="C108:C111"/>
    <mergeCell ref="D108:D111"/>
    <mergeCell ref="E108:E111"/>
    <mergeCell ref="F108:F111"/>
    <mergeCell ref="G108:G111"/>
    <mergeCell ref="B107:N107"/>
    <mergeCell ref="B112:B115"/>
    <mergeCell ref="C112:C115"/>
    <mergeCell ref="D112:D115"/>
    <mergeCell ref="E112:E115"/>
    <mergeCell ref="F112:F115"/>
    <mergeCell ref="G112:G115"/>
    <mergeCell ref="B117:B121"/>
    <mergeCell ref="C117:C121"/>
    <mergeCell ref="D117:D121"/>
    <mergeCell ref="E117:E121"/>
    <mergeCell ref="F117:F121"/>
    <mergeCell ref="G117:G121"/>
  </mergeCells>
  <pageMargins left="0.19685039370078741" right="0.19685039370078741" top="0.27559055118110237" bottom="0.27559055118110237" header="0.19685039370078741" footer="0.19685039370078741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2023-11-29T08:51:33Z</cp:lastPrinted>
  <dcterms:created xsi:type="dcterms:W3CDTF">1996-10-08T23:32:33Z</dcterms:created>
  <dcterms:modified xsi:type="dcterms:W3CDTF">2023-12-04T04:53:11Z</dcterms:modified>
</cp:coreProperties>
</file>