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65" windowWidth="14805" windowHeight="4650" tabRatio="535"/>
  </bookViews>
  <sheets>
    <sheet name="ГП за 2019 год" sheetId="12" r:id="rId1"/>
  </sheets>
  <definedNames>
    <definedName name="_xlnm.Print_Area" localSheetId="0">'ГП за 2019 год'!$A$26:$J$460</definedName>
  </definedNames>
  <calcPr calcId="145621"/>
</workbook>
</file>

<file path=xl/calcChain.xml><?xml version="1.0" encoding="utf-8"?>
<calcChain xmlns="http://schemas.openxmlformats.org/spreadsheetml/2006/main">
  <c r="G23" i="12" l="1"/>
  <c r="G24" i="12"/>
  <c r="G25" i="12"/>
  <c r="E23" i="12"/>
  <c r="E24" i="12"/>
  <c r="E25" i="12"/>
  <c r="G22" i="12"/>
  <c r="E22" i="12"/>
  <c r="B23" i="12"/>
  <c r="C23" i="12"/>
  <c r="B24" i="12"/>
  <c r="C24" i="12"/>
  <c r="B25" i="12"/>
  <c r="C25" i="12"/>
  <c r="C22" i="12"/>
  <c r="B22" i="12"/>
  <c r="H296" i="12"/>
  <c r="I298" i="12"/>
  <c r="I297" i="12"/>
  <c r="I296" i="12"/>
  <c r="F296" i="12"/>
  <c r="D296" i="12"/>
  <c r="I295" i="12"/>
  <c r="G294" i="12"/>
  <c r="H294" i="12" s="1"/>
  <c r="E294" i="12"/>
  <c r="C294" i="12"/>
  <c r="B294" i="12"/>
  <c r="C438" i="12"/>
  <c r="I447" i="12"/>
  <c r="I446" i="12"/>
  <c r="I445" i="12"/>
  <c r="H445" i="12"/>
  <c r="F445" i="12"/>
  <c r="D445" i="12"/>
  <c r="I444" i="12"/>
  <c r="G443" i="12"/>
  <c r="E443" i="12"/>
  <c r="C443" i="12"/>
  <c r="B443" i="12"/>
  <c r="I442" i="12"/>
  <c r="I441" i="12"/>
  <c r="I440" i="12"/>
  <c r="H440" i="12"/>
  <c r="F440" i="12"/>
  <c r="D440" i="12"/>
  <c r="I439" i="12"/>
  <c r="G438" i="12"/>
  <c r="H438" i="12" s="1"/>
  <c r="E438" i="12"/>
  <c r="B438" i="12"/>
  <c r="I437" i="12"/>
  <c r="I436" i="12"/>
  <c r="I435" i="12"/>
  <c r="H435" i="12"/>
  <c r="F435" i="12"/>
  <c r="D435" i="12"/>
  <c r="I434" i="12"/>
  <c r="G433" i="12"/>
  <c r="E433" i="12"/>
  <c r="C433" i="12"/>
  <c r="B433" i="12"/>
  <c r="I429" i="12"/>
  <c r="I428" i="12"/>
  <c r="I427" i="12"/>
  <c r="H427" i="12"/>
  <c r="F427" i="12"/>
  <c r="D427" i="12"/>
  <c r="I426" i="12"/>
  <c r="G425" i="12"/>
  <c r="E425" i="12"/>
  <c r="C425" i="12"/>
  <c r="B425" i="12"/>
  <c r="I424" i="12"/>
  <c r="I423" i="12"/>
  <c r="I422" i="12"/>
  <c r="H422" i="12"/>
  <c r="F422" i="12"/>
  <c r="D422" i="12"/>
  <c r="I421" i="12"/>
  <c r="G420" i="12"/>
  <c r="H420" i="12" s="1"/>
  <c r="E420" i="12"/>
  <c r="C420" i="12"/>
  <c r="B420" i="12"/>
  <c r="F433" i="12" l="1"/>
  <c r="I443" i="12"/>
  <c r="D420" i="12"/>
  <c r="I433" i="12"/>
  <c r="D294" i="12"/>
  <c r="I425" i="12"/>
  <c r="F294" i="12"/>
  <c r="I22" i="12"/>
  <c r="I294" i="12"/>
  <c r="H443" i="12"/>
  <c r="D443" i="12"/>
  <c r="F443" i="12"/>
  <c r="I438" i="12"/>
  <c r="F438" i="12"/>
  <c r="D438" i="12"/>
  <c r="D433" i="12"/>
  <c r="H433" i="12"/>
  <c r="I420" i="12"/>
  <c r="F425" i="12"/>
  <c r="D425" i="12"/>
  <c r="F420" i="12"/>
  <c r="H425" i="12"/>
  <c r="B407" i="12" l="1"/>
  <c r="I416" i="12"/>
  <c r="I415" i="12"/>
  <c r="I414" i="12"/>
  <c r="H414" i="12"/>
  <c r="F414" i="12"/>
  <c r="D414" i="12"/>
  <c r="I413" i="12"/>
  <c r="G412" i="12"/>
  <c r="E412" i="12"/>
  <c r="C412" i="12"/>
  <c r="B412" i="12"/>
  <c r="I411" i="12"/>
  <c r="I410" i="12"/>
  <c r="I409" i="12"/>
  <c r="H409" i="12"/>
  <c r="F409" i="12"/>
  <c r="D409" i="12"/>
  <c r="I408" i="12"/>
  <c r="G407" i="12"/>
  <c r="E407" i="12"/>
  <c r="C407" i="12"/>
  <c r="I406" i="12"/>
  <c r="I405" i="12"/>
  <c r="I404" i="12"/>
  <c r="H404" i="12"/>
  <c r="F404" i="12"/>
  <c r="D404" i="12"/>
  <c r="I403" i="12"/>
  <c r="G402" i="12"/>
  <c r="E402" i="12"/>
  <c r="C402" i="12"/>
  <c r="B402" i="12"/>
  <c r="I402" i="12" l="1"/>
  <c r="D412" i="12"/>
  <c r="F412" i="12"/>
  <c r="I412" i="12"/>
  <c r="I407" i="12"/>
  <c r="H407" i="12"/>
  <c r="D407" i="12"/>
  <c r="F407" i="12"/>
  <c r="H412" i="12"/>
  <c r="D402" i="12"/>
  <c r="F402" i="12"/>
  <c r="H402" i="12"/>
  <c r="G180" i="12"/>
  <c r="B111" i="12"/>
  <c r="C145" i="12"/>
  <c r="C189" i="12"/>
  <c r="G12" i="12" l="1"/>
  <c r="G10" i="12"/>
  <c r="E152" i="12"/>
  <c r="G152" i="12"/>
  <c r="I23" i="12" l="1"/>
  <c r="D22" i="12"/>
  <c r="C18" i="12"/>
  <c r="G33" i="12"/>
  <c r="C33" i="12"/>
  <c r="B33" i="12"/>
  <c r="B56" i="12"/>
  <c r="B51" i="12"/>
  <c r="B69" i="12"/>
  <c r="G47" i="12"/>
  <c r="G48" i="12"/>
  <c r="G49" i="12"/>
  <c r="E47" i="12"/>
  <c r="E48" i="12"/>
  <c r="E49" i="12"/>
  <c r="C47" i="12"/>
  <c r="C48" i="12"/>
  <c r="C49" i="12"/>
  <c r="B47" i="12"/>
  <c r="B48" i="12"/>
  <c r="B49" i="12"/>
  <c r="B46" i="12"/>
  <c r="I52" i="12"/>
  <c r="I53" i="12"/>
  <c r="I54" i="12"/>
  <c r="I55" i="12"/>
  <c r="H52" i="12"/>
  <c r="G51" i="12"/>
  <c r="F52" i="12"/>
  <c r="E51" i="12"/>
  <c r="C51" i="12"/>
  <c r="D52" i="12"/>
  <c r="I57" i="12"/>
  <c r="I58" i="12"/>
  <c r="I59" i="12"/>
  <c r="I60" i="12"/>
  <c r="E56" i="12"/>
  <c r="G56" i="12"/>
  <c r="C56" i="12"/>
  <c r="D56" i="12" s="1"/>
  <c r="I70" i="12"/>
  <c r="I71" i="12"/>
  <c r="I72" i="12"/>
  <c r="I73" i="12"/>
  <c r="H70" i="12"/>
  <c r="H71" i="12"/>
  <c r="H72" i="12"/>
  <c r="F70" i="12"/>
  <c r="F71" i="12"/>
  <c r="F72" i="12"/>
  <c r="G69" i="12"/>
  <c r="E69" i="12"/>
  <c r="C69" i="12"/>
  <c r="B84" i="12"/>
  <c r="C84" i="12"/>
  <c r="H85" i="12"/>
  <c r="H86" i="12"/>
  <c r="H87" i="12"/>
  <c r="F85" i="12"/>
  <c r="F86" i="12"/>
  <c r="F87" i="12"/>
  <c r="D85" i="12"/>
  <c r="D86" i="12"/>
  <c r="D87" i="12"/>
  <c r="G84" i="12"/>
  <c r="H84" i="12" s="1"/>
  <c r="E84" i="12"/>
  <c r="B91" i="12"/>
  <c r="I88" i="12"/>
  <c r="I92" i="12"/>
  <c r="I93" i="12"/>
  <c r="I94" i="12"/>
  <c r="I95" i="12"/>
  <c r="H92" i="12"/>
  <c r="H93" i="12"/>
  <c r="H94" i="12"/>
  <c r="D92" i="12"/>
  <c r="D93" i="12"/>
  <c r="D94" i="12"/>
  <c r="G91" i="12"/>
  <c r="I91" i="12" s="1"/>
  <c r="E91" i="12"/>
  <c r="C91" i="12"/>
  <c r="B99" i="12"/>
  <c r="B121" i="12"/>
  <c r="B133" i="12"/>
  <c r="B112" i="12"/>
  <c r="G114" i="12"/>
  <c r="G113" i="12"/>
  <c r="G112" i="12"/>
  <c r="G111" i="12"/>
  <c r="H111" i="12" s="1"/>
  <c r="E114" i="12"/>
  <c r="E113" i="12"/>
  <c r="E112" i="12"/>
  <c r="E111" i="12"/>
  <c r="C114" i="12"/>
  <c r="C113" i="12"/>
  <c r="C112" i="12"/>
  <c r="C111" i="12"/>
  <c r="B113" i="12"/>
  <c r="B114" i="12"/>
  <c r="I117" i="12"/>
  <c r="I118" i="12"/>
  <c r="I119" i="12"/>
  <c r="I120" i="12"/>
  <c r="H117" i="12"/>
  <c r="H118" i="12"/>
  <c r="F117" i="12"/>
  <c r="F118" i="12"/>
  <c r="D117" i="12"/>
  <c r="D118" i="12"/>
  <c r="G116" i="12"/>
  <c r="E116" i="12"/>
  <c r="C116" i="12"/>
  <c r="B116" i="12"/>
  <c r="I122" i="12"/>
  <c r="I123" i="12"/>
  <c r="I124" i="12"/>
  <c r="I125" i="12"/>
  <c r="H122" i="12"/>
  <c r="F122" i="12"/>
  <c r="D122" i="12"/>
  <c r="G121" i="12"/>
  <c r="E121" i="12"/>
  <c r="C121" i="12"/>
  <c r="G144" i="12"/>
  <c r="G17" i="12" s="1"/>
  <c r="G147" i="12"/>
  <c r="G20" i="12" s="1"/>
  <c r="G146" i="12"/>
  <c r="G19" i="12" s="1"/>
  <c r="G145" i="12"/>
  <c r="G18" i="12" s="1"/>
  <c r="G11" i="12" s="1"/>
  <c r="E147" i="12"/>
  <c r="E20" i="12" s="1"/>
  <c r="E14" i="12" s="1"/>
  <c r="E146" i="12"/>
  <c r="E145" i="12"/>
  <c r="E18" i="12" s="1"/>
  <c r="E11" i="12" s="1"/>
  <c r="E144" i="12"/>
  <c r="B145" i="12"/>
  <c r="B18" i="12" s="1"/>
  <c r="B146" i="12"/>
  <c r="B19" i="12" s="1"/>
  <c r="C146" i="12"/>
  <c r="C19" i="12" s="1"/>
  <c r="C13" i="12" s="1"/>
  <c r="B147" i="12"/>
  <c r="B20" i="12" s="1"/>
  <c r="C147" i="12"/>
  <c r="C20" i="12" s="1"/>
  <c r="C144" i="12"/>
  <c r="D144" i="12" s="1"/>
  <c r="B144" i="12"/>
  <c r="B17" i="12" s="1"/>
  <c r="B9" i="12" s="1"/>
  <c r="I153" i="12"/>
  <c r="I155" i="12"/>
  <c r="I157" i="12"/>
  <c r="I158" i="12"/>
  <c r="H153" i="12"/>
  <c r="F153" i="12"/>
  <c r="D153" i="12"/>
  <c r="C152" i="12"/>
  <c r="B152" i="12"/>
  <c r="G162" i="12"/>
  <c r="H162" i="12" s="1"/>
  <c r="E162" i="12"/>
  <c r="C162" i="12"/>
  <c r="B162" i="12"/>
  <c r="G174" i="12"/>
  <c r="E174" i="12"/>
  <c r="C174" i="12"/>
  <c r="B174" i="12"/>
  <c r="E180" i="12"/>
  <c r="C180" i="12"/>
  <c r="B180" i="12"/>
  <c r="H180" i="12" s="1"/>
  <c r="G189" i="12"/>
  <c r="E189" i="12"/>
  <c r="B189" i="12"/>
  <c r="D190" i="12"/>
  <c r="F190" i="12"/>
  <c r="H190" i="12"/>
  <c r="I190" i="12"/>
  <c r="D191" i="12"/>
  <c r="F191" i="12"/>
  <c r="H191" i="12"/>
  <c r="I191" i="12"/>
  <c r="D192" i="12"/>
  <c r="F192" i="12"/>
  <c r="H192" i="12"/>
  <c r="I192" i="12"/>
  <c r="I193" i="12"/>
  <c r="H166" i="12"/>
  <c r="H165" i="12" s="1"/>
  <c r="H164" i="12" s="1"/>
  <c r="H163" i="12" s="1"/>
  <c r="I163" i="12" s="1"/>
  <c r="F166" i="12"/>
  <c r="F165" i="12" s="1"/>
  <c r="F164" i="12" s="1"/>
  <c r="F163" i="12" s="1"/>
  <c r="D166" i="12"/>
  <c r="D165" i="12" s="1"/>
  <c r="D164" i="12" s="1"/>
  <c r="D163" i="12" s="1"/>
  <c r="I181" i="12"/>
  <c r="I182" i="12"/>
  <c r="I183" i="12"/>
  <c r="I184" i="12"/>
  <c r="H182" i="12"/>
  <c r="H183" i="12"/>
  <c r="F182" i="12"/>
  <c r="F183" i="12"/>
  <c r="D182" i="12"/>
  <c r="D183" i="12"/>
  <c r="G204" i="12"/>
  <c r="C204" i="12"/>
  <c r="B204" i="12"/>
  <c r="E204" i="12"/>
  <c r="B214" i="12"/>
  <c r="B219" i="12"/>
  <c r="B224" i="12"/>
  <c r="B229" i="12"/>
  <c r="B235" i="12"/>
  <c r="H205" i="12"/>
  <c r="H207" i="12"/>
  <c r="I208" i="12"/>
  <c r="F205" i="12"/>
  <c r="F207" i="12"/>
  <c r="D205" i="12"/>
  <c r="D207" i="12"/>
  <c r="I220" i="12"/>
  <c r="I221" i="12"/>
  <c r="I222" i="12"/>
  <c r="I223" i="12"/>
  <c r="H221" i="12"/>
  <c r="H222" i="12"/>
  <c r="F221" i="12"/>
  <c r="F222" i="12"/>
  <c r="D221" i="12"/>
  <c r="D222" i="12"/>
  <c r="I215" i="12"/>
  <c r="I216" i="12"/>
  <c r="I217" i="12"/>
  <c r="I218" i="12"/>
  <c r="H216" i="12"/>
  <c r="H217" i="12"/>
  <c r="F216" i="12"/>
  <c r="F217" i="12"/>
  <c r="D216" i="12"/>
  <c r="D217" i="12"/>
  <c r="I225" i="12"/>
  <c r="I226" i="12"/>
  <c r="I227" i="12"/>
  <c r="I228" i="12"/>
  <c r="H226" i="12"/>
  <c r="H227" i="12"/>
  <c r="F226" i="12"/>
  <c r="F227" i="12"/>
  <c r="D226" i="12"/>
  <c r="D227" i="12"/>
  <c r="F231" i="12"/>
  <c r="F232" i="12"/>
  <c r="H231" i="12"/>
  <c r="H232" i="12"/>
  <c r="I233" i="12"/>
  <c r="I230" i="12"/>
  <c r="I231" i="12"/>
  <c r="I232" i="12"/>
  <c r="D231" i="12"/>
  <c r="D232" i="12"/>
  <c r="I236" i="12"/>
  <c r="I237" i="12"/>
  <c r="I238" i="12"/>
  <c r="I239" i="12"/>
  <c r="H237" i="12"/>
  <c r="F237" i="12"/>
  <c r="I245" i="12"/>
  <c r="I246" i="12"/>
  <c r="I247" i="12"/>
  <c r="I248" i="12"/>
  <c r="H246" i="12"/>
  <c r="F246" i="12"/>
  <c r="D246" i="12"/>
  <c r="B244" i="12"/>
  <c r="C244" i="12"/>
  <c r="I51" i="12" l="1"/>
  <c r="I174" i="12"/>
  <c r="D51" i="12"/>
  <c r="F84" i="12"/>
  <c r="H69" i="12"/>
  <c r="H121" i="12"/>
  <c r="I147" i="12"/>
  <c r="I189" i="12"/>
  <c r="I121" i="12"/>
  <c r="F69" i="12"/>
  <c r="I204" i="12"/>
  <c r="D174" i="12"/>
  <c r="F144" i="12"/>
  <c r="D69" i="12"/>
  <c r="D204" i="12"/>
  <c r="D180" i="12"/>
  <c r="D178" i="12" s="1"/>
  <c r="D177" i="12" s="1"/>
  <c r="D176" i="12" s="1"/>
  <c r="D175" i="12" s="1"/>
  <c r="I56" i="12"/>
  <c r="F189" i="12"/>
  <c r="F174" i="12"/>
  <c r="D121" i="12"/>
  <c r="I84" i="12"/>
  <c r="I69" i="12"/>
  <c r="I25" i="12"/>
  <c r="D24" i="12"/>
  <c r="H178" i="12"/>
  <c r="H177" i="12" s="1"/>
  <c r="H176" i="12" s="1"/>
  <c r="F204" i="12"/>
  <c r="H189" i="12"/>
  <c r="H174" i="12"/>
  <c r="F51" i="12"/>
  <c r="I24" i="12"/>
  <c r="F23" i="12"/>
  <c r="H23" i="12"/>
  <c r="I19" i="12"/>
  <c r="B13" i="12"/>
  <c r="D13" i="12" s="1"/>
  <c r="I20" i="12"/>
  <c r="B14" i="12"/>
  <c r="F14" i="12" s="1"/>
  <c r="H19" i="12"/>
  <c r="F22" i="12"/>
  <c r="H22" i="12"/>
  <c r="I180" i="12"/>
  <c r="I152" i="12"/>
  <c r="H152" i="12"/>
  <c r="H56" i="12"/>
  <c r="C17" i="12"/>
  <c r="D17" i="12" s="1"/>
  <c r="E17" i="12"/>
  <c r="D25" i="12"/>
  <c r="F25" i="12"/>
  <c r="H25" i="12"/>
  <c r="D162" i="12"/>
  <c r="C143" i="12"/>
  <c r="E143" i="12"/>
  <c r="I146" i="12"/>
  <c r="I111" i="12"/>
  <c r="C21" i="12"/>
  <c r="C11" i="12"/>
  <c r="E21" i="12"/>
  <c r="G21" i="12"/>
  <c r="F24" i="12"/>
  <c r="H24" i="12"/>
  <c r="H144" i="12"/>
  <c r="D189" i="12"/>
  <c r="F180" i="12"/>
  <c r="F178" i="12" s="1"/>
  <c r="F177" i="12" s="1"/>
  <c r="F176" i="12" s="1"/>
  <c r="F175" i="12" s="1"/>
  <c r="F162" i="12"/>
  <c r="F152" i="12"/>
  <c r="I144" i="12"/>
  <c r="F56" i="12"/>
  <c r="D19" i="12"/>
  <c r="E19" i="12"/>
  <c r="F19" i="12" s="1"/>
  <c r="C14" i="12"/>
  <c r="D23" i="12"/>
  <c r="B110" i="12"/>
  <c r="B45" i="12"/>
  <c r="F48" i="12"/>
  <c r="I49" i="12"/>
  <c r="I18" i="12"/>
  <c r="D18" i="12"/>
  <c r="F18" i="12"/>
  <c r="H18" i="12"/>
  <c r="B143" i="12"/>
  <c r="F143" i="12" s="1"/>
  <c r="I145" i="12"/>
  <c r="B11" i="12"/>
  <c r="I11" i="12" s="1"/>
  <c r="I17" i="12"/>
  <c r="G9" i="12"/>
  <c r="D47" i="12"/>
  <c r="H47" i="12"/>
  <c r="D48" i="12"/>
  <c r="F47" i="12"/>
  <c r="H48" i="12"/>
  <c r="I48" i="12"/>
  <c r="I47" i="12"/>
  <c r="G143" i="12"/>
  <c r="H143" i="12" s="1"/>
  <c r="I162" i="12"/>
  <c r="G16" i="12"/>
  <c r="H17" i="12"/>
  <c r="G14" i="12"/>
  <c r="E13" i="12"/>
  <c r="B21" i="12"/>
  <c r="G13" i="12"/>
  <c r="B16" i="12"/>
  <c r="H51" i="12"/>
  <c r="D91" i="12"/>
  <c r="F91" i="12"/>
  <c r="H91" i="12"/>
  <c r="I116" i="12"/>
  <c r="D116" i="12"/>
  <c r="F116" i="12"/>
  <c r="H116" i="12"/>
  <c r="F121" i="12"/>
  <c r="D152" i="12"/>
  <c r="H204" i="12"/>
  <c r="D237" i="12"/>
  <c r="D143" i="12" l="1"/>
  <c r="I21" i="12"/>
  <c r="H9" i="12"/>
  <c r="F13" i="12"/>
  <c r="I177" i="12"/>
  <c r="D11" i="12"/>
  <c r="H13" i="12"/>
  <c r="I14" i="12"/>
  <c r="D14" i="12"/>
  <c r="C16" i="12"/>
  <c r="D16" i="12" s="1"/>
  <c r="E16" i="12"/>
  <c r="F16" i="12" s="1"/>
  <c r="F17" i="12"/>
  <c r="E9" i="12"/>
  <c r="F9" i="12" s="1"/>
  <c r="B8" i="12"/>
  <c r="H11" i="12"/>
  <c r="F11" i="12"/>
  <c r="I13" i="12"/>
  <c r="G8" i="12"/>
  <c r="H14" i="12"/>
  <c r="I143" i="12"/>
  <c r="H21" i="12"/>
  <c r="D21" i="12"/>
  <c r="F21" i="12"/>
  <c r="I16" i="12"/>
  <c r="H16" i="12"/>
  <c r="H175" i="12"/>
  <c r="I176" i="12"/>
  <c r="G214" i="12"/>
  <c r="E214" i="12"/>
  <c r="F214" i="12" s="1"/>
  <c r="C214" i="12"/>
  <c r="G219" i="12"/>
  <c r="H219" i="12" s="1"/>
  <c r="E219" i="12"/>
  <c r="F219" i="12" s="1"/>
  <c r="C219" i="12"/>
  <c r="D219" i="12" s="1"/>
  <c r="G224" i="12"/>
  <c r="I224" i="12" s="1"/>
  <c r="E224" i="12"/>
  <c r="C224" i="12"/>
  <c r="G229" i="12"/>
  <c r="E229" i="12"/>
  <c r="C229" i="12"/>
  <c r="G235" i="12"/>
  <c r="C235" i="12"/>
  <c r="G244" i="12"/>
  <c r="E244" i="12"/>
  <c r="H256" i="12"/>
  <c r="H257" i="12"/>
  <c r="I255" i="12"/>
  <c r="I256" i="12"/>
  <c r="I257" i="12"/>
  <c r="I258" i="12"/>
  <c r="F256" i="12"/>
  <c r="F257" i="12"/>
  <c r="D256" i="12"/>
  <c r="D257" i="12"/>
  <c r="G254" i="12"/>
  <c r="E254" i="12"/>
  <c r="C254" i="12"/>
  <c r="B254" i="12"/>
  <c r="I265" i="12"/>
  <c r="I266" i="12"/>
  <c r="I267" i="12"/>
  <c r="I268" i="12"/>
  <c r="H266" i="12"/>
  <c r="H267" i="12"/>
  <c r="F266" i="12"/>
  <c r="F267" i="12"/>
  <c r="D266" i="12"/>
  <c r="D267" i="12"/>
  <c r="G264" i="12"/>
  <c r="E264" i="12"/>
  <c r="C264" i="12"/>
  <c r="B264" i="12"/>
  <c r="I275" i="12"/>
  <c r="I276" i="12"/>
  <c r="I277" i="12"/>
  <c r="I278" i="12"/>
  <c r="I280" i="12"/>
  <c r="I281" i="12"/>
  <c r="I282" i="12"/>
  <c r="I283" i="12"/>
  <c r="H276" i="12"/>
  <c r="H281" i="12"/>
  <c r="F276" i="12"/>
  <c r="F281" i="12"/>
  <c r="D276" i="12"/>
  <c r="D281" i="12"/>
  <c r="I285" i="12"/>
  <c r="I286" i="12"/>
  <c r="I287" i="12"/>
  <c r="I288" i="12"/>
  <c r="H286" i="12"/>
  <c r="H287" i="12"/>
  <c r="F286" i="12"/>
  <c r="F287" i="12"/>
  <c r="D286" i="12"/>
  <c r="D287" i="12"/>
  <c r="I290" i="12"/>
  <c r="I291" i="12"/>
  <c r="I292" i="12"/>
  <c r="I293" i="12"/>
  <c r="H291" i="12"/>
  <c r="H292" i="12"/>
  <c r="F291" i="12"/>
  <c r="F292" i="12"/>
  <c r="D291" i="12"/>
  <c r="D292" i="12"/>
  <c r="I303" i="12"/>
  <c r="I304" i="12"/>
  <c r="I305" i="12"/>
  <c r="I306" i="12"/>
  <c r="H304" i="12"/>
  <c r="F304" i="12"/>
  <c r="D304" i="12"/>
  <c r="E310" i="12"/>
  <c r="I311" i="12"/>
  <c r="I312" i="12"/>
  <c r="I313" i="12"/>
  <c r="I314" i="12"/>
  <c r="H312" i="12"/>
  <c r="H313" i="12"/>
  <c r="F312" i="12"/>
  <c r="F313" i="12"/>
  <c r="D312" i="12"/>
  <c r="D313" i="12"/>
  <c r="I319" i="12"/>
  <c r="I320" i="12"/>
  <c r="I321" i="12"/>
  <c r="I322" i="12"/>
  <c r="H320" i="12"/>
  <c r="H321" i="12"/>
  <c r="F320" i="12"/>
  <c r="F321" i="12"/>
  <c r="D320" i="12"/>
  <c r="D321" i="12"/>
  <c r="B318" i="12"/>
  <c r="C318" i="12"/>
  <c r="E318" i="12"/>
  <c r="G318" i="12"/>
  <c r="G274" i="12"/>
  <c r="E274" i="12"/>
  <c r="C274" i="12"/>
  <c r="B274" i="12"/>
  <c r="G279" i="12"/>
  <c r="E279" i="12"/>
  <c r="C279" i="12"/>
  <c r="B279" i="12"/>
  <c r="G284" i="12"/>
  <c r="E284" i="12"/>
  <c r="C284" i="12"/>
  <c r="B284" i="12"/>
  <c r="G289" i="12"/>
  <c r="E289" i="12"/>
  <c r="C289" i="12"/>
  <c r="B289" i="12"/>
  <c r="G302" i="12"/>
  <c r="E302" i="12"/>
  <c r="C302" i="12"/>
  <c r="B302" i="12"/>
  <c r="G310" i="12"/>
  <c r="C310" i="12"/>
  <c r="B310" i="12"/>
  <c r="E8" i="12" l="1"/>
  <c r="F8" i="12" s="1"/>
  <c r="D264" i="12"/>
  <c r="H284" i="12"/>
  <c r="H254" i="12"/>
  <c r="H8" i="12"/>
  <c r="D214" i="12"/>
  <c r="H214" i="12"/>
  <c r="F224" i="12"/>
  <c r="F229" i="12"/>
  <c r="D235" i="12"/>
  <c r="D229" i="12"/>
  <c r="D224" i="12"/>
  <c r="H235" i="12"/>
  <c r="H229" i="12"/>
  <c r="H224" i="12"/>
  <c r="I214" i="12"/>
  <c r="I219" i="12"/>
  <c r="I229" i="12"/>
  <c r="I235" i="12"/>
  <c r="F235" i="12"/>
  <c r="D244" i="12"/>
  <c r="F244" i="12"/>
  <c r="H244" i="12"/>
  <c r="I244" i="12"/>
  <c r="D254" i="12"/>
  <c r="I254" i="12"/>
  <c r="F254" i="12"/>
  <c r="H264" i="12"/>
  <c r="I264" i="12"/>
  <c r="F264" i="12"/>
  <c r="F274" i="12"/>
  <c r="H274" i="12"/>
  <c r="D274" i="12"/>
  <c r="F279" i="12"/>
  <c r="H279" i="12"/>
  <c r="D279" i="12"/>
  <c r="I279" i="12"/>
  <c r="I284" i="12"/>
  <c r="H289" i="12"/>
  <c r="I318" i="12"/>
  <c r="D318" i="12"/>
  <c r="H318" i="12"/>
  <c r="F318" i="12"/>
  <c r="D310" i="12"/>
  <c r="F302" i="12"/>
  <c r="D302" i="12"/>
  <c r="F310" i="12"/>
  <c r="H310" i="12"/>
  <c r="H302" i="12"/>
  <c r="D289" i="12"/>
  <c r="D284" i="12"/>
  <c r="F289" i="12"/>
  <c r="F284" i="12"/>
  <c r="I289" i="12"/>
  <c r="I274" i="12"/>
  <c r="I302" i="12"/>
  <c r="I310" i="12"/>
  <c r="I329" i="12"/>
  <c r="I330" i="12"/>
  <c r="I331" i="12"/>
  <c r="I332" i="12"/>
  <c r="H330" i="12"/>
  <c r="F330" i="12"/>
  <c r="D330" i="12"/>
  <c r="I337" i="12"/>
  <c r="I334" i="12"/>
  <c r="I335" i="12"/>
  <c r="I336" i="12"/>
  <c r="H335" i="12"/>
  <c r="F335" i="12"/>
  <c r="D335" i="12"/>
  <c r="I339" i="12"/>
  <c r="I340" i="12"/>
  <c r="I341" i="12"/>
  <c r="I342" i="12"/>
  <c r="H340" i="12"/>
  <c r="F340" i="12"/>
  <c r="D340" i="12"/>
  <c r="I347" i="12"/>
  <c r="I344" i="12"/>
  <c r="I345" i="12"/>
  <c r="I346" i="12"/>
  <c r="H345" i="12"/>
  <c r="F345" i="12"/>
  <c r="D345" i="12"/>
  <c r="B328" i="12"/>
  <c r="G343" i="12"/>
  <c r="E343" i="12"/>
  <c r="C343" i="12"/>
  <c r="B343" i="12"/>
  <c r="G338" i="12"/>
  <c r="E338" i="12"/>
  <c r="C338" i="12"/>
  <c r="B338" i="12"/>
  <c r="G333" i="12"/>
  <c r="E333" i="12"/>
  <c r="C333" i="12"/>
  <c r="B333" i="12"/>
  <c r="G328" i="12"/>
  <c r="E328" i="12"/>
  <c r="C328" i="12"/>
  <c r="I354" i="12"/>
  <c r="I355" i="12"/>
  <c r="I356" i="12"/>
  <c r="I357" i="12"/>
  <c r="H355" i="12"/>
  <c r="H356" i="12"/>
  <c r="F355" i="12"/>
  <c r="F356" i="12"/>
  <c r="G353" i="12"/>
  <c r="E353" i="12"/>
  <c r="D355" i="12"/>
  <c r="D356" i="12"/>
  <c r="C353" i="12"/>
  <c r="B353" i="12"/>
  <c r="I364" i="12"/>
  <c r="I365" i="12"/>
  <c r="I366" i="12"/>
  <c r="I367" i="12"/>
  <c r="H365" i="12"/>
  <c r="H366" i="12"/>
  <c r="G363" i="12"/>
  <c r="F365" i="12"/>
  <c r="F366" i="12"/>
  <c r="E363" i="12"/>
  <c r="D365" i="12"/>
  <c r="D366" i="12"/>
  <c r="B363" i="12"/>
  <c r="C363" i="12"/>
  <c r="I374" i="12"/>
  <c r="I375" i="12"/>
  <c r="I376" i="12"/>
  <c r="I377" i="12"/>
  <c r="H375" i="12"/>
  <c r="H376" i="12"/>
  <c r="G383" i="12"/>
  <c r="G373" i="12"/>
  <c r="F375" i="12"/>
  <c r="F376" i="12"/>
  <c r="E373" i="12"/>
  <c r="D375" i="12"/>
  <c r="D376" i="12"/>
  <c r="C373" i="12"/>
  <c r="B373" i="12"/>
  <c r="I384" i="12"/>
  <c r="I385" i="12"/>
  <c r="I386" i="12"/>
  <c r="I387" i="12"/>
  <c r="H385" i="12"/>
  <c r="H386" i="12"/>
  <c r="F385" i="12"/>
  <c r="F386" i="12"/>
  <c r="E383" i="12"/>
  <c r="D385" i="12"/>
  <c r="D386" i="12"/>
  <c r="C383" i="12"/>
  <c r="B383" i="12"/>
  <c r="I363" i="12" l="1"/>
  <c r="I383" i="12"/>
  <c r="F363" i="12"/>
  <c r="F353" i="12"/>
  <c r="H343" i="12"/>
  <c r="I353" i="12"/>
  <c r="I333" i="12"/>
  <c r="I328" i="12"/>
  <c r="D328" i="12"/>
  <c r="H328" i="12"/>
  <c r="F328" i="12"/>
  <c r="D333" i="12"/>
  <c r="F383" i="12"/>
  <c r="D383" i="12"/>
  <c r="H383" i="12"/>
  <c r="H333" i="12"/>
  <c r="D338" i="12"/>
  <c r="F338" i="12"/>
  <c r="I338" i="12"/>
  <c r="I343" i="12"/>
  <c r="D343" i="12"/>
  <c r="F343" i="12"/>
  <c r="H338" i="12"/>
  <c r="F333" i="12"/>
  <c r="D353" i="12"/>
  <c r="H353" i="12"/>
  <c r="I373" i="12"/>
  <c r="D363" i="12"/>
  <c r="H363" i="12"/>
  <c r="F373" i="12"/>
  <c r="H373" i="12"/>
  <c r="D373" i="12"/>
  <c r="I393" i="12"/>
  <c r="I394" i="12"/>
  <c r="I395" i="12"/>
  <c r="I396" i="12"/>
  <c r="H394" i="12"/>
  <c r="F394" i="12"/>
  <c r="D394" i="12"/>
  <c r="G392" i="12"/>
  <c r="E392" i="12"/>
  <c r="C392" i="12"/>
  <c r="B392" i="12"/>
  <c r="I452" i="12"/>
  <c r="I453" i="12"/>
  <c r="I454" i="12"/>
  <c r="I455" i="12"/>
  <c r="H453" i="12"/>
  <c r="F453" i="12"/>
  <c r="G451" i="12"/>
  <c r="E451" i="12"/>
  <c r="D453" i="12"/>
  <c r="C451" i="12"/>
  <c r="B451" i="12"/>
  <c r="I451" i="12" s="1"/>
  <c r="F451" i="12" l="1"/>
  <c r="D451" i="12"/>
  <c r="H451" i="12"/>
  <c r="I392" i="12"/>
  <c r="D392" i="12"/>
  <c r="F392" i="12"/>
  <c r="H392" i="12"/>
  <c r="I457" i="12"/>
  <c r="I458" i="12"/>
  <c r="I459" i="12"/>
  <c r="I460" i="12"/>
  <c r="H457" i="12"/>
  <c r="F457" i="12"/>
  <c r="D457" i="12"/>
  <c r="G456" i="12"/>
  <c r="E456" i="12"/>
  <c r="C456" i="12"/>
  <c r="B456" i="12"/>
  <c r="I456" i="12" l="1"/>
  <c r="F456" i="12"/>
  <c r="D456" i="12"/>
  <c r="H456" i="12"/>
  <c r="I134" i="12" l="1"/>
  <c r="I135" i="12"/>
  <c r="I136" i="12"/>
  <c r="I137" i="12"/>
  <c r="H134" i="12"/>
  <c r="H135" i="12"/>
  <c r="H136" i="12"/>
  <c r="G133" i="12"/>
  <c r="F134" i="12"/>
  <c r="F135" i="12"/>
  <c r="F136" i="12"/>
  <c r="E133" i="12"/>
  <c r="D134" i="12"/>
  <c r="D135" i="12"/>
  <c r="D136" i="12"/>
  <c r="C133" i="12"/>
  <c r="H133" i="12" l="1"/>
  <c r="I133" i="12"/>
  <c r="D133" i="12"/>
  <c r="F133" i="12"/>
  <c r="F111" i="12"/>
  <c r="F112" i="12"/>
  <c r="I112" i="12" l="1"/>
  <c r="I113" i="12"/>
  <c r="I114" i="12"/>
  <c r="H112" i="12"/>
  <c r="G99" i="12"/>
  <c r="G110" i="12"/>
  <c r="H110" i="12" s="1"/>
  <c r="E110" i="12"/>
  <c r="D111" i="12"/>
  <c r="D112" i="12"/>
  <c r="C110" i="12"/>
  <c r="I103" i="12"/>
  <c r="F100" i="12"/>
  <c r="F101" i="12"/>
  <c r="F102" i="12"/>
  <c r="E99" i="12"/>
  <c r="D100" i="12"/>
  <c r="D101" i="12"/>
  <c r="D102" i="12"/>
  <c r="C99" i="12"/>
  <c r="I110" i="12" l="1"/>
  <c r="D110" i="12"/>
  <c r="F110" i="12"/>
  <c r="H59" i="12"/>
  <c r="F59" i="12"/>
  <c r="D59" i="12"/>
  <c r="H58" i="12"/>
  <c r="F58" i="12"/>
  <c r="D58" i="12"/>
  <c r="H57" i="12"/>
  <c r="F57" i="12"/>
  <c r="D57" i="12"/>
  <c r="G46" i="12"/>
  <c r="E46" i="12"/>
  <c r="C46" i="12"/>
  <c r="I34" i="12"/>
  <c r="I35" i="12"/>
  <c r="I36" i="12"/>
  <c r="I37" i="12"/>
  <c r="H34" i="12"/>
  <c r="H35" i="12"/>
  <c r="H36" i="12"/>
  <c r="H37" i="12"/>
  <c r="F34" i="12"/>
  <c r="F35" i="12"/>
  <c r="F36" i="12"/>
  <c r="F37" i="12"/>
  <c r="D34" i="12"/>
  <c r="D35" i="12"/>
  <c r="D36" i="12"/>
  <c r="D37" i="12"/>
  <c r="E33" i="12"/>
  <c r="D46" i="12" l="1"/>
  <c r="C45" i="12"/>
  <c r="D45" i="12" s="1"/>
  <c r="F46" i="12"/>
  <c r="E45" i="12"/>
  <c r="F45" i="12" s="1"/>
  <c r="H46" i="12"/>
  <c r="I46" i="12"/>
  <c r="G45" i="12"/>
  <c r="D33" i="12"/>
  <c r="H33" i="12"/>
  <c r="F33" i="12"/>
  <c r="I33" i="12"/>
  <c r="I45" i="12" l="1"/>
  <c r="H45" i="12"/>
  <c r="I207" i="12"/>
  <c r="I206" i="12"/>
  <c r="I205" i="12"/>
  <c r="I102" i="12"/>
  <c r="H102" i="12"/>
  <c r="I101" i="12"/>
  <c r="H101" i="12"/>
  <c r="I100" i="12"/>
  <c r="H100" i="12"/>
  <c r="F94" i="12"/>
  <c r="F93" i="12"/>
  <c r="F92" i="12"/>
  <c r="I87" i="12"/>
  <c r="I86" i="12"/>
  <c r="I85" i="12"/>
  <c r="D72" i="12"/>
  <c r="D71" i="12"/>
  <c r="D70" i="12"/>
  <c r="I9" i="12" l="1"/>
  <c r="D84" i="12"/>
  <c r="D99" i="12"/>
  <c r="H99" i="12"/>
  <c r="C9" i="12"/>
  <c r="F99" i="12"/>
  <c r="I99" i="12"/>
  <c r="I8" i="12" l="1"/>
  <c r="C8" i="12"/>
  <c r="D8" i="12" s="1"/>
  <c r="D9" i="12"/>
</calcChain>
</file>

<file path=xl/sharedStrings.xml><?xml version="1.0" encoding="utf-8"?>
<sst xmlns="http://schemas.openxmlformats.org/spreadsheetml/2006/main" count="522" uniqueCount="244">
  <si>
    <t>федеральный бюджет</t>
  </si>
  <si>
    <t>областной бюджет</t>
  </si>
  <si>
    <t>городской бюджет</t>
  </si>
  <si>
    <t>внебюджетные средства</t>
  </si>
  <si>
    <t>Фактически профинансировано</t>
  </si>
  <si>
    <t xml:space="preserve">федеральный бюджет </t>
  </si>
  <si>
    <t xml:space="preserve"> тыс.руб.</t>
  </si>
  <si>
    <t>Государственная программа Амурской области "Модернизация жилищно-коммунального комплекса, энергосбережение и повышение энергетической эффективности в Амурской области"</t>
  </si>
  <si>
    <t xml:space="preserve">
</t>
  </si>
  <si>
    <t>Федеральный проект «Формирование комфортной городской среды»</t>
  </si>
  <si>
    <t xml:space="preserve">Муниципальная программа «Формирование современной городской среды на территории города Благовещенска на 2018-2024 годы»          </t>
  </si>
  <si>
    <t>Федеральный проект «Обеспечение устойчивого сокращения непригодного для проживания жилищного фонда»</t>
  </si>
  <si>
    <t>Федеральный проект "Современная школа"</t>
  </si>
  <si>
    <t>Федеральный проект "Цифровая образовательная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</si>
  <si>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</si>
  <si>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Федеральный проект "Дорожная сеть"</t>
  </si>
  <si>
    <t>Кассовое исполнение</t>
  </si>
  <si>
    <t>Фактическое выполнение работ (освоение финансовых средств)</t>
  </si>
  <si>
    <t>Остаток неосвоенных средств (ст.2-ст.7)</t>
  </si>
  <si>
    <t>Региональный проект Амурской области "Культурная среда"</t>
  </si>
  <si>
    <t>Ответственный исполнитель – управление культуры администрации города Благовещенска</t>
  </si>
  <si>
    <t>Региональный проект Амурской области "Дорожная сеть"</t>
  </si>
  <si>
    <t>Региональный проект Амурской области "Содействие занятости женщин - создание условий дошкольного образования для детей в возрасте до трех лет"</t>
  </si>
  <si>
    <t>Ответственный исполнитель – управление образования администрации города Благовещенска</t>
  </si>
  <si>
    <t>Региональный проект Амурской области "Современная школа"</t>
  </si>
  <si>
    <t>Региональный проект Амурской области "Цифровая образовательная среда"</t>
  </si>
  <si>
    <t>в том числе:</t>
  </si>
  <si>
    <t>Капитальные вложения</t>
  </si>
  <si>
    <t>Прочие расходы</t>
  </si>
  <si>
    <t>Региональный проект Амурской области «Обеспечение устойчивого сокращения непригодного для проживания жилищного фонда»</t>
  </si>
  <si>
    <t>Региональный проект Амурской области «Формирование комфортной городской среды»</t>
  </si>
  <si>
    <t>Ответственный исполнитель – управление жилищно-коммунального хозяйства администрации города Благовещенска (МУ «ГУКС»)</t>
  </si>
  <si>
    <t>Достигнутый  результат</t>
  </si>
  <si>
    <t>Плановый объем финансирования</t>
  </si>
  <si>
    <t>Муниципальная программа "Обеспечение доступным и комфортным жильем населения города Благовещенска на 2015-2021 годы"</t>
  </si>
  <si>
    <t xml:space="preserve">Подпрограмма «Обеспечение жильём молодых семей»                                                                                                                                                                      </t>
  </si>
  <si>
    <t xml:space="preserve"> Государственная программа Амурской области «Обеспечение доступным и качественным жильём населения Амурской области»</t>
  </si>
  <si>
    <t>Ответственный исполнитель  – МУ "Благовещенский городской архивный и жилищный центр" (МУ "БГАЖЦ")</t>
  </si>
  <si>
    <t>Государственная программа Амурской области «Развитие системы социальной защиты населения Амурской области»</t>
  </si>
  <si>
    <t>Государственная программа Амурской области  «Экономическое развитие и инновационная экономика Амурской области»</t>
  </si>
  <si>
    <t xml:space="preserve">федеральный бюджет  </t>
  </si>
  <si>
    <t>Государственная программа Амурской области «Развитие транспортной системы Амурской области»</t>
  </si>
  <si>
    <t>(дорожный фонд) областной бюджет</t>
  </si>
  <si>
    <t>Государственная программа Амурской области "Развитие и сохранение культуры и искусства Амурской области"</t>
  </si>
  <si>
    <t>Государственная программа Амурской области «Модернизация жилищно-коммунального комплекса, энергосбережение и повышение энергетической эффективности в Амурской области»</t>
  </si>
  <si>
    <t>Ответственный исполнитель – управление архитектуры и градостроительства, МУ «ГУКС», управление ЖКХ</t>
  </si>
  <si>
    <t>Ответственный исполнитель – Комитет по управлению имуществом муниципального образования города Благовещенска, МУ "БГАЖЦ"</t>
  </si>
  <si>
    <t>Государственная программа Амурской области «Снижение рисков и смягчение последствий чрезвычайных ситуаций природного и техногенного характера, а также обеспечение безопасности населения области»</t>
  </si>
  <si>
    <t>Ответственный исполнитель – управление по делам ГО и ЧС города Благовещенска</t>
  </si>
  <si>
    <t>Государственная программа Амурской области «Развитие сельского хозяйства и регулирования рынков сельскохозяйственной продукции, сырья и продовольствия области»</t>
  </si>
  <si>
    <t>Ответственный исполнитель – управление ЖКХ администрации города Благовещенска</t>
  </si>
  <si>
    <r>
      <t xml:space="preserve"> Государственная программа Амурской области «Развитие образования Амурской области»</t>
    </r>
    <r>
      <rPr>
        <sz val="14"/>
        <color indexed="8"/>
        <rFont val="Times New Roman"/>
        <family val="1"/>
        <charset val="204"/>
      </rPr>
      <t/>
    </r>
  </si>
  <si>
    <t>Государственная программа Амурской области «Экономическое развитие и инновационная экономика Амурской области»</t>
  </si>
  <si>
    <t>Ответственный исполнитель - управление экономического развития и инвестиций администрации города Благовещенска</t>
  </si>
  <si>
    <t>Государственная программа Амурской области "Развитие здравоохранения Амурской области"</t>
  </si>
  <si>
    <t>Ответственный исполнитель - администрация города Благовещенска</t>
  </si>
  <si>
    <t>Государственная программа Амурской области «Повышение эффективности деятельности органов государственной власти и управления Амурской области»</t>
  </si>
  <si>
    <t>Всего:</t>
  </si>
  <si>
    <t>Государственная программа Амурской области "Охрана окружающей среды в Амурской области"</t>
  </si>
  <si>
    <t>Ответственный исполнитель - администрация города Благовещенска в лице управления архитектуры и градостроительства, МУ «ГУКС»</t>
  </si>
  <si>
    <t>Ответственный исполнитель - управление ЖКХ администрации города Благовещенска</t>
  </si>
  <si>
    <t>1. Государственная программа Российской Федерации «Обеспечение доступным и комфортным жильём и коммунальными услугами граждан Российской Федерации»</t>
  </si>
  <si>
    <t>Национальный проект «Жилье и городская среда»</t>
  </si>
  <si>
    <t xml:space="preserve">Государственная программа Амурской области «Обеспечение доступным и качественным жильем населения Амурской области» </t>
  </si>
  <si>
    <t>Ответственный исполнитель  – Комитет по управлению имуществом муниципального образования города Благовещенска, МУ "Благовещенский городской архивный и жилищный центр" (сокращенно - МУ "БГАЖЦ")</t>
  </si>
  <si>
    <t xml:space="preserve">Подпрограмма «Переселение граждан из аварийного жилищного фонда на территории города Благовещенска»                                                                                                                                                                      </t>
  </si>
  <si>
    <t>Национальный проект «Образование»</t>
  </si>
  <si>
    <t xml:space="preserve">2. Государственная программа Российской Федерации "Развитие образования" </t>
  </si>
  <si>
    <r>
      <rPr>
        <b/>
        <u/>
        <sz val="14"/>
        <color indexed="8"/>
        <rFont val="Times New Roman"/>
        <family val="1"/>
        <charset val="204"/>
      </rPr>
      <t>2.1. Подпрограмма</t>
    </r>
    <r>
      <rPr>
        <b/>
        <sz val="14"/>
        <color indexed="8"/>
        <rFont val="Times New Roman"/>
        <family val="1"/>
        <charset val="204"/>
      </rPr>
      <t xml:space="preserve"> "Развитие дошкольного и общего образования"</t>
    </r>
  </si>
  <si>
    <t xml:space="preserve">Государственная программа Амурской области "Развитие образования Амурской области" </t>
  </si>
  <si>
    <t>Подпрограмма "Развитие дошкольного, общего и дополнительного образования детей"</t>
  </si>
  <si>
    <t xml:space="preserve">Муниципальная программа "Развитие образования города Благовещенска на 2015-2021 годы" </t>
  </si>
  <si>
    <t>Национальный проект «Демография»</t>
  </si>
  <si>
    <t xml:space="preserve">3. Государственная программа Российской Федерации "Социальная поддержка граждан" </t>
  </si>
  <si>
    <t>4. Государственная программа Российской Федерации "Доступная среда"</t>
  </si>
  <si>
    <t>5. Государственная программа Российской Федерации "Социально-экономическое развитие Дальнего Востока и Байкальского региона"</t>
  </si>
  <si>
    <t>Берегоукрепление и реконструкция набережной р.Амур" (завершение строительства 2 пускового комплекса участка № 8 и 3 пускового комплекса участка № 9 в составе II этапа строительства объекта)</t>
  </si>
  <si>
    <t>Переселение из аварийного жилищного фонда, признанного таковым на 01.01.2012</t>
  </si>
  <si>
    <t>Подпрограмма "Переселение граждан из аварийного жилищного фонда на территории города Благовещенска"</t>
  </si>
  <si>
    <t>Подпрограмма "Охрана окружающей среды и обеспечение экологической безопасности населения города Благовещенска"</t>
  </si>
  <si>
    <t>Муниципальная программа "Обеспечение безопасности жизнедеятельности населения и территории города Благовещенска на 2015 - 2021 годы"</t>
  </si>
  <si>
    <t>6. Государственная программа Российской Федерации "Развитие транспортной системы"</t>
  </si>
  <si>
    <t>Ответственный исполнитель – администрация города Благовещенска в лице управления архитектуры и градостроительства, МУ "ГУКС"</t>
  </si>
  <si>
    <t xml:space="preserve">Муниципальная программа "Развитие транспортной системы города Благовещенска на 2015 – 2021 годы" </t>
  </si>
  <si>
    <t>Подпрограмма "Осуществление дорожной деятельности в отношении автомобильных дорог общего пользования местного значения"</t>
  </si>
  <si>
    <t xml:space="preserve">Ответственный исполнитель – администрация города Благовещенска в лице управления ЖКХ администрации города Благовещенска и управления архитектуры и градостроительства, МУ "ГУКС" </t>
  </si>
  <si>
    <t>7. Государственная программа Российской Федерации "Развитие культуры и туризма"</t>
  </si>
  <si>
    <t>Национальный проект «Культура»</t>
  </si>
  <si>
    <t xml:space="preserve">Муниципальная программа "Развитие и сохранение культуры в городе Благовещенске на 2015-2021 годы" </t>
  </si>
  <si>
    <t>Подпрограмма "Библиотечное обслуживание"</t>
  </si>
  <si>
    <r>
      <rPr>
        <b/>
        <u/>
        <sz val="14"/>
        <color indexed="8"/>
        <rFont val="Times New Roman"/>
        <family val="1"/>
        <charset val="204"/>
      </rPr>
      <t xml:space="preserve">1.1. Подпрограмма </t>
    </r>
    <r>
      <rPr>
        <b/>
        <sz val="14"/>
        <color indexed="8"/>
        <rFont val="Times New Roman"/>
        <family val="1"/>
        <charset val="204"/>
      </rPr>
      <t>«Создание условий для обеспечения доступным и комфортным жильем граждан России»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</si>
  <si>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«Обеспечение жильём молодых семей» </t>
    </r>
    <r>
      <rPr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</t>
    </r>
  </si>
  <si>
    <r>
      <rPr>
        <sz val="14"/>
        <rFont val="Times New Roman"/>
        <family val="1"/>
        <charset val="204"/>
      </rPr>
      <t xml:space="preserve">Реализация мероприятий по обеспечению жильём молодых семей, </t>
    </r>
    <r>
      <rPr>
        <b/>
        <sz val="14"/>
        <rFont val="Times New Roman"/>
        <family val="1"/>
        <charset val="204"/>
      </rPr>
      <t xml:space="preserve">всего 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</si>
  <si>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«Переселение граждан из аварийного жилищного фонда, в том числе с учетом необходимости развития малоэтажного жилищного строительства на территории области»  </t>
    </r>
  </si>
  <si>
    <r>
      <t xml:space="preserve">Обеспечение мероприятий по переселению граждан из аварийного жилищного фонда, </t>
    </r>
    <r>
      <rPr>
        <b/>
        <sz val="14"/>
        <color indexed="8"/>
        <rFont val="Times New Roman"/>
        <family val="1"/>
        <charset val="204"/>
      </rPr>
      <t>всего</t>
    </r>
  </si>
  <si>
    <r>
      <rPr>
        <b/>
        <u/>
        <sz val="14"/>
        <rFont val="Times New Roman"/>
        <family val="1"/>
        <charset val="204"/>
      </rPr>
      <t>Освоение средств ФБ составляет 99,9 %, ОБ - 100 %.</t>
    </r>
    <r>
      <rPr>
        <sz val="14"/>
        <rFont val="Times New Roman"/>
        <family val="1"/>
        <charset val="204"/>
      </rPr>
      <t xml:space="preserve"> Между администрацией г.Благовещенска и министерством ЖКХ Амурской области заключено </t>
    </r>
    <r>
      <rPr>
        <b/>
        <sz val="14"/>
        <rFont val="Times New Roman"/>
        <family val="1"/>
        <charset val="204"/>
      </rPr>
      <t>соглашение</t>
    </r>
    <r>
      <rPr>
        <sz val="14"/>
        <rFont val="Times New Roman"/>
        <family val="1"/>
        <charset val="204"/>
      </rPr>
      <t xml:space="preserve"> от 25.07.2019 № 4 о направлении в бюджет муниципального образования субсидии на реализацию I этапа (2019-2020 гг.) </t>
    </r>
    <r>
      <rPr>
        <u/>
        <sz val="14"/>
        <rFont val="Times New Roman"/>
        <family val="1"/>
        <charset val="204"/>
      </rPr>
      <t>региональной адресной программы</t>
    </r>
    <r>
      <rPr>
        <sz val="14"/>
        <rFont val="Times New Roman"/>
        <family val="1"/>
        <charset val="204"/>
      </rPr>
      <t xml:space="preserve"> «Переселение граждан из аварийного жилищного фонда на территории Амурской области на период 2019 - 2025 годов», утвержденной постановлением Правительства Амурской области от 29.03.2019 № 152 (далее-Программа), на сумму </t>
    </r>
    <r>
      <rPr>
        <b/>
        <sz val="14"/>
        <rFont val="Times New Roman"/>
        <family val="1"/>
        <charset val="204"/>
      </rPr>
      <t>70 850,0 тыс.руб</t>
    </r>
    <r>
      <rPr>
        <sz val="14"/>
        <rFont val="Times New Roman"/>
        <family val="1"/>
        <charset val="204"/>
      </rPr>
      <t xml:space="preserve">. (в том  числе поступившей от государственной корпорации - Фонда содействия  реформированию жилищно-коммунального хозяйства в сумме 68 724,5 тыс.руб. и средств областного бюджета в сумме 2 125,5 тыс.руб.) на обеспечение мероприятий по переселению граждан из аварийного жилищного фонда в рамках Программы. </t>
    </r>
    <r>
      <rPr>
        <b/>
        <sz val="14"/>
        <rFont val="Times New Roman"/>
        <family val="1"/>
        <charset val="204"/>
      </rPr>
      <t>Достигнутый результат:</t>
    </r>
    <r>
      <rPr>
        <sz val="14"/>
        <rFont val="Times New Roman"/>
        <family val="1"/>
        <charset val="204"/>
      </rPr>
      <t xml:space="preserve"> площадь расселенных аварийных домов составила 1,69 тыс. кв. м.
</t>
    </r>
  </si>
  <si>
    <r>
      <rPr>
        <b/>
        <u/>
        <sz val="14"/>
        <color indexed="8"/>
        <rFont val="Times New Roman"/>
        <family val="1"/>
        <charset val="204"/>
      </rPr>
      <t>1.2. Подпрограмма</t>
    </r>
    <r>
      <rPr>
        <b/>
        <sz val="14"/>
        <color indexed="8"/>
        <rFont val="Times New Roman"/>
        <family val="1"/>
        <charset val="204"/>
      </rPr>
      <t xml:space="preserve"> «Создание условий для обеспечения качественными услугами жилищно-коммунального хозяйства граждан России»  </t>
    </r>
  </si>
  <si>
    <r>
      <rPr>
        <b/>
        <u/>
        <sz val="14"/>
        <color indexed="8"/>
        <rFont val="Times New Roman"/>
        <family val="1"/>
        <charset val="204"/>
      </rPr>
      <t xml:space="preserve">Подпрограмма </t>
    </r>
    <r>
      <rPr>
        <b/>
        <sz val="14"/>
        <color indexed="8"/>
        <rFont val="Times New Roman"/>
        <family val="1"/>
        <charset val="204"/>
      </rPr>
      <t xml:space="preserve">"Обеспечение доступности коммунальных услуг, повышение качества и надежности жилищно-коммунального обслуживания населения" </t>
    </r>
  </si>
  <si>
    <r>
      <t xml:space="preserve">Реализация мероприятий программы формирования современной городской среды, </t>
    </r>
    <r>
      <rPr>
        <b/>
        <sz val="14"/>
        <color indexed="8"/>
        <rFont val="Times New Roman"/>
        <family val="1"/>
        <charset val="204"/>
      </rPr>
      <t>всего</t>
    </r>
  </si>
  <si>
    <r>
      <rPr>
        <b/>
        <u/>
        <sz val="14"/>
        <rFont val="Times New Roman"/>
        <family val="1"/>
        <charset val="204"/>
      </rPr>
      <t>Освоение средств ФБ и ОБ составляет 100 %.</t>
    </r>
    <r>
      <rPr>
        <sz val="14"/>
        <rFont val="Times New Roman"/>
        <family val="1"/>
        <charset val="204"/>
      </rPr>
      <t xml:space="preserve"> Между администрацией города Благовещенска и министерством жилищно-коммунального хозяйства Амурской области заключено </t>
    </r>
    <r>
      <rPr>
        <b/>
        <sz val="14"/>
        <rFont val="Times New Roman"/>
        <family val="1"/>
        <charset val="204"/>
      </rPr>
      <t>соглашение</t>
    </r>
    <r>
      <rPr>
        <sz val="14"/>
        <rFont val="Times New Roman"/>
        <family val="1"/>
        <charset val="204"/>
      </rPr>
      <t xml:space="preserve"> от 15.04.2019 №10701000-1-2019-006 (дополнительные соглашения от 22.05.2019 и от 05.08.2019) о предоставлении в 2019 году субсидии на софинансирование программ современной городской среды на сумму 117 645,4 тыс. руб. </t>
    </r>
    <r>
      <rPr>
        <i/>
        <sz val="14"/>
        <rFont val="Times New Roman"/>
        <family val="1"/>
        <charset val="204"/>
      </rPr>
      <t>(уровень софинансирования 90,91%)</t>
    </r>
    <r>
      <rPr>
        <sz val="14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обязательств-129 409,9 тыс. руб.). </t>
    </r>
    <r>
      <rPr>
        <b/>
        <sz val="14"/>
        <rFont val="Times New Roman"/>
        <family val="1"/>
        <charset val="204"/>
      </rPr>
      <t xml:space="preserve">Достигнутый результат: </t>
    </r>
    <r>
      <rPr>
        <sz val="14"/>
        <rFont val="Times New Roman"/>
        <family val="1"/>
        <charset val="204"/>
      </rPr>
      <t xml:space="preserve">благоустроены (модернизированы) </t>
    </r>
    <r>
      <rPr>
        <b/>
        <sz val="14"/>
        <rFont val="Times New Roman"/>
        <family val="1"/>
        <charset val="204"/>
      </rPr>
      <t>23 территории города</t>
    </r>
    <r>
      <rPr>
        <sz val="14"/>
        <rFont val="Times New Roman"/>
        <family val="1"/>
        <charset val="204"/>
      </rPr>
      <t xml:space="preserve">, в том числе одна общественная и 22 дворовые по следующим адресам:
- ул. 50 лет Октября - ул. Зелёная (сквер в квартале 433);
- ул. Пограничная 124, 124/1, 124/2, 124/3, 126;
- ул. 50 лет Октября  203, 203/1, ул. Кольцевая 42 А, ул. Островского 236;
- ул. Игнатьевское шоссе 14/4, 14/6, ул. Советская 3,5,7, ул. Ленина 80, ул. Зейская 92, ул. Театральная 32;
- ул. Пушкина 36, 41, ул. Кузнечная 58/68, ул. Чайковского 191, 193, 193/2. 
</t>
    </r>
    <r>
      <rPr>
        <b/>
        <sz val="14"/>
        <rFont val="Times New Roman"/>
        <family val="1"/>
        <charset val="204"/>
      </rPr>
      <t xml:space="preserve">
 </t>
    </r>
    <r>
      <rPr>
        <sz val="14"/>
        <rFont val="Times New Roman"/>
        <family val="1"/>
        <charset val="204"/>
      </rPr>
      <t xml:space="preserve">
</t>
    </r>
  </si>
  <si>
    <r>
      <t xml:space="preserve">Создание новых мест в общеобразовательных организациях,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</si>
  <si>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rFont val="Times New Roman"/>
        <family val="1"/>
        <charset val="204"/>
      </rPr>
      <t>Освоение средств ФБ и ОБ составляет 100%.</t>
    </r>
    <r>
      <rPr>
        <sz val="14"/>
        <rFont val="Times New Roman"/>
        <family val="1"/>
        <charset val="204"/>
      </rPr>
      <t xml:space="preserve"> Между администрацией города Благовещенска и министерством образования и науки Амурской области заключено </t>
    </r>
    <r>
      <rPr>
        <b/>
        <sz val="14"/>
        <rFont val="Times New Roman"/>
        <family val="1"/>
        <charset val="204"/>
      </rPr>
      <t xml:space="preserve">соглашение </t>
    </r>
    <r>
      <rPr>
        <sz val="14"/>
        <rFont val="Times New Roman"/>
        <family val="1"/>
        <charset val="204"/>
      </rPr>
      <t>от 25.03.2019 № 10701000-1-2019-003 о предоставлении в 2019 году субсидии на софинансирование расходных обязательств, возникающих при реализации мероприятий по содействию создания в Амурской области новых мест в общеобразовательных организациях, на сумму 55 040,5 тыс. руб.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уровень софинансирования 95%)</t>
    </r>
    <r>
      <rPr>
        <sz val="14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– 57 937,5 тыс. руб.). </t>
    </r>
    <r>
      <rPr>
        <b/>
        <sz val="14"/>
        <rFont val="Times New Roman"/>
        <family val="1"/>
        <charset val="204"/>
      </rPr>
      <t xml:space="preserve">Достигнутый результат: </t>
    </r>
    <r>
      <rPr>
        <sz val="14"/>
        <rFont val="Times New Roman"/>
        <family val="1"/>
        <charset val="204"/>
      </rPr>
      <t xml:space="preserve">созданы </t>
    </r>
    <r>
      <rPr>
        <b/>
        <sz val="14"/>
        <rFont val="Times New Roman"/>
        <family val="1"/>
        <charset val="204"/>
      </rPr>
      <t>528 новых мест</t>
    </r>
    <r>
      <rPr>
        <sz val="14"/>
        <rFont val="Times New Roman"/>
        <family val="1"/>
        <charset val="204"/>
      </rPr>
      <t xml:space="preserve"> при </t>
    </r>
    <r>
      <rPr>
        <b/>
        <sz val="14"/>
        <rFont val="Times New Roman"/>
        <family val="1"/>
        <charset val="204"/>
      </rPr>
      <t>МАОУ «Школа № 22 г. Благовещенска»</t>
    </r>
    <r>
      <rPr>
        <sz val="14"/>
        <rFont val="Times New Roman"/>
        <family val="1"/>
        <charset val="204"/>
      </rPr>
      <t xml:space="preserve"> за счет строительства </t>
    </r>
    <r>
      <rPr>
        <b/>
        <sz val="14"/>
        <rFont val="Times New Roman"/>
        <family val="1"/>
        <charset val="204"/>
      </rPr>
      <t xml:space="preserve">корпуса № 2 </t>
    </r>
    <r>
      <rPr>
        <sz val="14"/>
        <rFont val="Times New Roman"/>
        <family val="1"/>
        <charset val="204"/>
      </rPr>
      <t>(исполнен договор от 23.10.2017 № 449120 с АО «Строительная компания №1»).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Открытие корпуса состоялось 01.09.2019. </t>
    </r>
  </si>
  <si>
    <r>
      <t xml:space="preserve">Внедрение целевой модели цифровой образовательной среды в общеобразовательных организациях и профессиональных образовательных организациях,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</si>
  <si>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rFont val="Times New Roman"/>
        <family val="1"/>
        <charset val="204"/>
      </rPr>
      <t>Освоение средств ФБ и ОБ составляет 100%.</t>
    </r>
    <r>
      <rPr>
        <sz val="14"/>
        <rFont val="Times New Roman"/>
        <family val="1"/>
        <charset val="204"/>
      </rPr>
      <t xml:space="preserve"> Между администрацией города Благовещенска и министерством образования и науки Амурской области заключено </t>
    </r>
    <r>
      <rPr>
        <b/>
        <sz val="14"/>
        <rFont val="Times New Roman"/>
        <family val="1"/>
        <charset val="204"/>
      </rPr>
      <t>соглашение</t>
    </r>
    <r>
      <rPr>
        <sz val="14"/>
        <rFont val="Times New Roman"/>
        <family val="1"/>
        <charset val="204"/>
      </rPr>
      <t xml:space="preserve"> от 12.04.2019 № 10701000-1-2019-004 о предоставлении в 2019 году субсидии на софинансирование расходных обязательств, возникающих при реализации мероприятия внедрения целевой модели цифровой образовательной среды в общеобразовательных организациях и профессиональных образовательных организациях на сумму 4 400,7 тыс. руб. (</t>
    </r>
    <r>
      <rPr>
        <i/>
        <sz val="14"/>
        <rFont val="Times New Roman"/>
        <family val="1"/>
        <charset val="204"/>
      </rPr>
      <t>уровень софинансирования 95%</t>
    </r>
    <r>
      <rPr>
        <sz val="14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– 4 632,36 тыс. руб.). </t>
    </r>
    <r>
      <rPr>
        <b/>
        <sz val="14"/>
        <rFont val="Times New Roman"/>
        <family val="1"/>
        <charset val="204"/>
      </rPr>
      <t xml:space="preserve">Достигнутый результат: </t>
    </r>
    <r>
      <rPr>
        <sz val="14"/>
        <rFont val="Times New Roman"/>
        <family val="1"/>
        <charset val="204"/>
      </rPr>
      <t xml:space="preserve">внедрена целевая модель цифровой образовательной среды в </t>
    </r>
    <r>
      <rPr>
        <b/>
        <sz val="14"/>
        <rFont val="Times New Roman"/>
        <family val="1"/>
        <charset val="204"/>
      </rPr>
      <t>в 2-х общеобразовательных организациях</t>
    </r>
    <r>
      <rPr>
        <sz val="14"/>
        <rFont val="Times New Roman"/>
        <family val="1"/>
        <charset val="204"/>
      </rPr>
      <t xml:space="preserve"> города Благовещенска - </t>
    </r>
    <r>
      <rPr>
        <b/>
        <sz val="14"/>
        <rFont val="Times New Roman"/>
        <family val="1"/>
        <charset val="204"/>
      </rPr>
      <t>МАОУ «Гимназия № 1»</t>
    </r>
    <r>
      <rPr>
        <sz val="14"/>
        <rFont val="Times New Roman"/>
        <family val="1"/>
        <charset val="204"/>
      </rPr>
      <t xml:space="preserve"> и </t>
    </r>
    <r>
      <rPr>
        <b/>
        <sz val="14"/>
        <rFont val="Times New Roman"/>
        <family val="1"/>
        <charset val="204"/>
      </rPr>
      <t>МАОУ «Школа №28»</t>
    </r>
    <r>
      <rPr>
        <sz val="14"/>
        <rFont val="Times New Roman"/>
        <family val="1"/>
        <charset val="204"/>
      </rPr>
      <t xml:space="preserve"> (приобретено компьютерное оборудование).</t>
    </r>
  </si>
  <si>
    <r>
  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,</t>
    </r>
    <r>
      <rPr>
        <b/>
        <sz val="14"/>
        <rFont val="Times New Roman"/>
        <family val="1"/>
        <charset val="204"/>
      </rPr>
      <t xml:space="preserve"> всего</t>
    </r>
  </si>
  <si>
    <r>
      <rPr>
        <b/>
        <u/>
        <sz val="14"/>
        <rFont val="Times New Roman"/>
        <family val="1"/>
        <charset val="204"/>
      </rPr>
      <t xml:space="preserve">Освоение средств ФБ и ОБ составляет 100%. </t>
    </r>
    <r>
      <rPr>
        <sz val="14"/>
        <rFont val="Times New Roman"/>
        <family val="1"/>
        <charset val="204"/>
      </rPr>
      <t xml:space="preserve"> Между администрацией города Благовещенска и министерством образования и науки Амурской области заключено</t>
    </r>
    <r>
      <rPr>
        <b/>
        <sz val="14"/>
        <rFont val="Times New Roman"/>
        <family val="1"/>
        <charset val="204"/>
      </rPr>
      <t xml:space="preserve"> соглашение</t>
    </r>
    <r>
      <rPr>
        <sz val="14"/>
        <rFont val="Times New Roman"/>
        <family val="1"/>
        <charset val="204"/>
      </rPr>
      <t xml:space="preserve"> от 26.04.2019 № 1-НМДОО о предоставлении в 2019 году субсидии на софинансирование расходных обязательств по созданию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образования, на сумму 95 321,2 тыс. руб.</t>
    </r>
    <r>
      <rPr>
        <b/>
        <i/>
        <sz val="14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 xml:space="preserve">(уровень софинансирования  94,63%) </t>
    </r>
    <r>
      <rPr>
        <sz val="14"/>
        <rFont val="Times New Roman"/>
        <family val="1"/>
        <charset val="204"/>
      </rPr>
      <t xml:space="preserve">от общего объема бюджетных ассигнований, предусматриваемых в бюджете города на финансовое обеспечение расходных обязательств – 103 680,0 тыс. руб.). </t>
    </r>
    <r>
      <rPr>
        <b/>
        <sz val="14"/>
        <rFont val="Times New Roman"/>
        <family val="1"/>
        <charset val="204"/>
      </rPr>
      <t>Достигнутый результат</t>
    </r>
    <r>
      <rPr>
        <sz val="14"/>
        <rFont val="Times New Roman"/>
        <family val="1"/>
        <charset val="204"/>
      </rPr>
      <t xml:space="preserve">: </t>
    </r>
    <r>
      <rPr>
        <b/>
        <sz val="14"/>
        <rFont val="Times New Roman"/>
        <family val="1"/>
        <charset val="204"/>
      </rPr>
      <t>созданы 150 дополнительных мест</t>
    </r>
    <r>
      <rPr>
        <sz val="14"/>
        <rFont val="Times New Roman"/>
        <family val="1"/>
        <charset val="204"/>
      </rPr>
      <t xml:space="preserve"> для детей в возрасте от 2 месяцев до 3 лет в образовательных организациях. Поставка (передача) здания детского дошкольного образовательного учреждения (далее-ДОУ)</t>
    </r>
    <r>
      <rPr>
        <b/>
        <sz val="14"/>
        <rFont val="Times New Roman"/>
        <family val="1"/>
        <charset val="204"/>
      </rPr>
      <t xml:space="preserve"> на 120 мест </t>
    </r>
    <r>
      <rPr>
        <sz val="14"/>
        <rFont val="Times New Roman"/>
        <family val="1"/>
        <charset val="204"/>
      </rPr>
      <t xml:space="preserve">с внутренней отделкой, установленным технологическим и инженерным оборудованием, мебелью и инвентарем при МАДОУ «Детский сад № 60 г. Благовещенска» (в микрорайоне «Подсолнухи») состоялась 14.12.2019 (договор от 30.11.2018 №Ф.2018.561334 с АО «Строительная компания №1», в 2018 году осуществлено авансирование в размере 43 200,0 тыс. руб. (30% от суммы договора). За счет перепрофилирования детских садов МАДОУ «Детский сад № 60 г. Благовещенска» и МАОУ «Прогимназия г. Благовещенска» созданы </t>
    </r>
    <r>
      <rPr>
        <b/>
        <sz val="14"/>
        <rFont val="Times New Roman"/>
        <family val="1"/>
        <charset val="204"/>
      </rPr>
      <t>30 дополнительных мест</t>
    </r>
    <r>
      <rPr>
        <sz val="14"/>
        <rFont val="Times New Roman"/>
        <family val="1"/>
        <charset val="204"/>
      </rPr>
      <t xml:space="preserve"> для детей в возрасте от 2 месяцев до 3 лет.
</t>
    </r>
  </si>
  <si>
    <r>
      <rPr>
        <b/>
        <u/>
        <sz val="14"/>
        <rFont val="Times New Roman"/>
        <family val="1"/>
        <charset val="204"/>
      </rPr>
      <t>3.1. Подпрограмма</t>
    </r>
    <r>
      <rPr>
        <b/>
        <sz val="14"/>
        <rFont val="Times New Roman"/>
        <family val="1"/>
        <charset val="204"/>
      </rPr>
      <t xml:space="preserve"> "Обеспечение государственной поддержки семей, имеющих детей"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</si>
  <si>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«Обеспечение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 </t>
    </r>
    <r>
      <rPr>
        <i/>
        <u/>
        <sz val="14"/>
        <color indexed="8"/>
        <rFont val="Times New Roman"/>
        <family val="1"/>
        <charset val="204"/>
      </rPr>
      <t/>
    </r>
  </si>
  <si>
    <r>
  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</si>
  <si>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color indexed="8"/>
        <rFont val="Times New Roman"/>
        <family val="1"/>
        <charset val="204"/>
      </rPr>
      <t xml:space="preserve">4.1. Подпрограмма </t>
    </r>
    <r>
      <rPr>
        <b/>
        <sz val="14"/>
        <color indexed="8"/>
        <rFont val="Times New Roman"/>
        <family val="1"/>
        <charset val="204"/>
      </rPr>
      <t>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</si>
  <si>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"Реабилитация и обеспечение жизнедеятельности инвалидов в Амурской области"</t>
    </r>
    <r>
      <rPr>
        <i/>
        <u/>
        <sz val="13"/>
        <color indexed="8"/>
        <rFont val="Times New Roman"/>
        <family val="1"/>
        <charset val="204"/>
      </rPr>
      <t/>
    </r>
  </si>
  <si>
    <r>
      <t xml:space="preserve">Создание в образовательных организациях условий для получения детьми - инвалидами качественного образования в рамках осуществления мероприятий государственной программы Российской Федерации "Доступная среда",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</si>
  <si>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color indexed="8"/>
        <rFont val="Times New Roman"/>
        <family val="1"/>
        <charset val="204"/>
      </rPr>
      <t>5.1. Подпрограмма</t>
    </r>
    <r>
      <rPr>
        <b/>
        <sz val="14"/>
        <color indexed="8"/>
        <rFont val="Times New Roman"/>
        <family val="1"/>
        <charset val="204"/>
      </rPr>
      <t xml:space="preserve"> "Обеспечение реализации государственной программы Российской Федерации "Социально-экономическое развитие Дальнего Востока и Байкальского региона" и прочие мероприятия в области сбалансированного территориального развития"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</si>
  <si>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"Развитие экономического потенциала и формирование благоприятного инвестиционного климата на территории Амурской области" </t>
    </r>
  </si>
  <si>
    <r>
      <t xml:space="preserve"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</si>
  <si>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color indexed="8"/>
        <rFont val="Times New Roman"/>
        <family val="1"/>
        <charset val="204"/>
      </rPr>
      <t>6.1. Подпрограмма</t>
    </r>
    <r>
      <rPr>
        <b/>
        <sz val="14"/>
        <color indexed="8"/>
        <rFont val="Times New Roman"/>
        <family val="1"/>
        <charset val="204"/>
      </rPr>
      <t xml:space="preserve"> "Дорожное хозяйство"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</si>
  <si>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«Развитие сети автомобильных дорог общего пользования Амурской области»                                                                                                                                </t>
    </r>
  </si>
  <si>
    <r>
      <t xml:space="preserve">Мероприятия государственной программы Амурской области "Развитие транспортной системы Амурской области", направленные на </t>
    </r>
    <r>
      <rPr>
        <b/>
        <u/>
        <sz val="14"/>
        <rFont val="Times New Roman"/>
        <family val="1"/>
        <charset val="204"/>
      </rPr>
      <t>строительство</t>
    </r>
    <r>
      <rPr>
        <sz val="14"/>
        <rFont val="Times New Roman"/>
        <family val="1"/>
        <charset val="204"/>
      </rPr>
      <t xml:space="preserve"> и ремонт улично-дорожной сети города Благовещенска, </t>
    </r>
    <r>
      <rPr>
        <b/>
        <sz val="14"/>
        <rFont val="Times New Roman"/>
        <family val="1"/>
        <charset val="204"/>
      </rPr>
      <t>всего</t>
    </r>
  </si>
  <si>
    <r>
      <t>Мероприятия государственной программы Амурской области "Развитие транспортной системы Амурской области", направленные на строительство и</t>
    </r>
    <r>
      <rPr>
        <b/>
        <u/>
        <sz val="14"/>
        <rFont val="Times New Roman"/>
        <family val="1"/>
        <charset val="204"/>
      </rPr>
      <t xml:space="preserve"> ремонт улично-дорожной сети</t>
    </r>
    <r>
      <rPr>
        <sz val="14"/>
        <rFont val="Times New Roman"/>
        <family val="1"/>
        <charset val="204"/>
      </rPr>
      <t xml:space="preserve"> города Благовещенска, всего</t>
    </r>
  </si>
  <si>
    <r>
      <t xml:space="preserve">Национальный проект «Безопасные и качественные автомобильные дороги» </t>
    </r>
    <r>
      <rPr>
        <i/>
        <sz val="14"/>
        <rFont val="Times New Roman"/>
        <family val="1"/>
        <charset val="204"/>
      </rPr>
      <t>(краткое наименование: «БКАД»)</t>
    </r>
  </si>
  <si>
    <r>
      <rPr>
        <b/>
        <u/>
        <sz val="14"/>
        <color indexed="8"/>
        <rFont val="Times New Roman"/>
        <family val="1"/>
        <charset val="204"/>
      </rPr>
      <t>7.1. Подпрограмма</t>
    </r>
    <r>
      <rPr>
        <b/>
        <sz val="14"/>
        <color indexed="8"/>
        <rFont val="Times New Roman"/>
        <family val="1"/>
        <charset val="204"/>
      </rPr>
      <t xml:space="preserve"> "Наследие"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</si>
  <si>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"Обеспечение реализации основных направлений государственной политики в сфере реализации государственной программы"</t>
    </r>
  </si>
  <si>
    <r>
      <t xml:space="preserve">Создание модельной муниципальной библиотеки в целях реализации национального проекта "Культура",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</si>
  <si>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color indexed="8"/>
        <rFont val="Times New Roman"/>
        <family val="1"/>
        <charset val="204"/>
      </rPr>
      <t>Освоение средств ФБ составляет 100 %</t>
    </r>
    <r>
      <rPr>
        <sz val="14"/>
        <color indexed="8"/>
        <rFont val="Times New Roman"/>
        <family val="1"/>
        <charset val="204"/>
      </rPr>
      <t xml:space="preserve">. Между администрацией города Благовещенска и министерством культуры и национальной политики Амурской области заключены </t>
    </r>
    <r>
      <rPr>
        <b/>
        <sz val="14"/>
        <color indexed="8"/>
        <rFont val="Times New Roman"/>
        <family val="1"/>
        <charset val="204"/>
      </rPr>
      <t>соглашения</t>
    </r>
    <r>
      <rPr>
        <sz val="14"/>
        <color indexed="8"/>
        <rFont val="Times New Roman"/>
        <family val="1"/>
        <charset val="204"/>
      </rPr>
      <t xml:space="preserve">: </t>
    </r>
    <r>
      <rPr>
        <b/>
        <sz val="14"/>
        <color indexed="8"/>
        <rFont val="Times New Roman"/>
        <family val="1"/>
        <charset val="204"/>
      </rPr>
      <t>1)</t>
    </r>
    <r>
      <rPr>
        <sz val="14"/>
        <color indexed="8"/>
        <rFont val="Times New Roman"/>
        <family val="1"/>
        <charset val="204"/>
      </rPr>
      <t xml:space="preserve"> от 13.06.2019 № 10701000-1-2019-008 о предоставлении в 2019 году </t>
    </r>
    <r>
      <rPr>
        <b/>
        <sz val="14"/>
        <color indexed="8"/>
        <rFont val="Times New Roman"/>
        <family val="1"/>
        <charset val="204"/>
      </rPr>
      <t>иного межбюджетного трансферта</t>
    </r>
    <r>
      <rPr>
        <sz val="14"/>
        <color indexed="8"/>
        <rFont val="Times New Roman"/>
        <family val="1"/>
        <charset val="204"/>
      </rPr>
      <t xml:space="preserve">, имеющего целевое назначение, на сумму 5 000,0 тыс. руб. от общего объема бюджетных ассигнований, предусматриваемых в бюджете города на финансовое обеспечение расходных обязательств - 5 478,5 тыс. руб. </t>
    </r>
    <r>
      <rPr>
        <i/>
        <sz val="14"/>
        <color indexed="8"/>
        <rFont val="Times New Roman"/>
        <family val="1"/>
        <charset val="204"/>
      </rPr>
      <t>(уровень софинансирования, 91,27 %)</t>
    </r>
    <r>
      <rPr>
        <sz val="14"/>
        <color indexed="8"/>
        <rFont val="Times New Roman"/>
        <family val="1"/>
        <charset val="204"/>
      </rPr>
      <t xml:space="preserve">. Достигнутый результат - </t>
    </r>
    <r>
      <rPr>
        <b/>
        <sz val="14"/>
        <color indexed="8"/>
        <rFont val="Times New Roman"/>
        <family val="1"/>
        <charset val="204"/>
      </rPr>
      <t xml:space="preserve">модернизирована (переоснащена) «Муниципальная молодежная библиотека им. А.П. Чехова» МБУК «МИБС» по модельному стандарту </t>
    </r>
    <r>
      <rPr>
        <sz val="14"/>
        <color indexed="8"/>
        <rFont val="Times New Roman"/>
        <family val="1"/>
        <charset val="204"/>
      </rPr>
      <t>(пополнен фонд библиотеки, приобретены мебель и оборудование, проведен текущий ремонт и ремонт цоколя и крыльца по адресу ул. Комсомольская 3);</t>
    </r>
    <r>
      <rPr>
        <b/>
        <sz val="14"/>
        <color indexed="8"/>
        <rFont val="Times New Roman"/>
        <family val="1"/>
        <charset val="204"/>
      </rPr>
      <t xml:space="preserve"> 2)</t>
    </r>
    <r>
      <rPr>
        <sz val="14"/>
        <color indexed="8"/>
        <rFont val="Times New Roman"/>
        <family val="1"/>
        <charset val="204"/>
      </rPr>
      <t xml:space="preserve"> от 10.06.2019 № 12 о реализации национального проекта «Культура» на территории муниципального образования города Благовещенска (осуществление мероприятий, направленных на обеспечение достижения целей, целевых и дополнительных показателей и результатов НП «Культура» и РП Амурской области «Культурная среда», «Творческие люди», «Цифровая культура»). Срок действия соглашения: до 31.12.2024. </t>
    </r>
    <r>
      <rPr>
        <b/>
        <sz val="14"/>
        <color indexed="8"/>
        <rFont val="Times New Roman"/>
        <family val="1"/>
        <charset val="204"/>
      </rPr>
      <t>В рамках соглашения за 2019 год достигнуты следующие показатели:</t>
    </r>
    <r>
      <rPr>
        <sz val="14"/>
        <color indexed="8"/>
        <rFont val="Times New Roman"/>
        <family val="1"/>
        <charset val="204"/>
      </rPr>
      <t xml:space="preserve"> 1) Количество посещений общедоступных (публичных) библиотек - 276,82 тыс. чел. (при плане на 2019 год - 222,3); 2) Прирост посещений общедоступных (публичных) библиотек - 125,99 % (при плане на 2019 год - 101,18); 3) Количество посещений культурно-массовых мероприятий клубов и домов культуры - 37,08 тыс. чел. (при плане на 2019 год - 36,67); 4) Прирост посещений культурно-массовых мероприятий клубов и домов культуры - 104,06 % (при плане на 2019 год - 102,93); 5) Количество участников клубных формирований - 2,259 тыс. чел. (при плане на 2019 год - 2,101); 6) Прирост участников клубных формирований  -107,57 % (при плане на 2019 год - 100,06); 7)Количество посещений парков культуры и отдыха - 0, 680 тыс. чел. (при плане на 2019 год - 0,680): 8) Количество посещений парков культуры и отдыха -  68 200% (при плане на 2019 год – 68 000); 9) Количество учащихся ДШИ - 1,787 тыс. чел. (при плане на 2019 год – 1,431); 10) Прирост учащихся ДШИ - 127,2 % (при плане на 2019 год – 101,86); 11) Прирост обращений к цифровым ресурсам – 3 510 % (при плане на 2019 год – 160).
</t>
    </r>
  </si>
  <si>
    <r>
      <t xml:space="preserve">Мероприятия государственной программы Амурской области "Модернизация жилищно-коммунального комплекса, энергосбережение и повышение энергетической эффективности в Амурской области", направленные на </t>
    </r>
    <r>
      <rPr>
        <b/>
        <u/>
        <sz val="14"/>
        <rFont val="Times New Roman"/>
        <family val="1"/>
        <charset val="204"/>
      </rPr>
      <t>строительство, реконструкцию</t>
    </r>
    <r>
      <rPr>
        <sz val="14"/>
        <rFont val="Times New Roman"/>
        <family val="1"/>
        <charset val="204"/>
      </rPr>
      <t xml:space="preserve">, капитальный ремонт и замену оборудования коммунальной инфраструктуры, </t>
    </r>
    <r>
      <rPr>
        <b/>
        <sz val="14"/>
        <rFont val="Times New Roman"/>
        <family val="1"/>
        <charset val="204"/>
      </rPr>
      <t>всего</t>
    </r>
  </si>
  <si>
    <r>
      <t xml:space="preserve">Мероприятия государственной программы Амурской области "Модернизация жилищно-коммунального комплекса, энергосбережение и повышение энергетической эффективности в Амурской области", направленные на строительство, реконструкцию, </t>
    </r>
    <r>
      <rPr>
        <b/>
        <u/>
        <sz val="14"/>
        <rFont val="Times New Roman"/>
        <family val="1"/>
        <charset val="204"/>
      </rPr>
      <t>капитальный ремонт и замену оборудования коммунальной инфраструктуры</t>
    </r>
    <r>
      <rPr>
        <sz val="14"/>
        <rFont val="Times New Roman"/>
        <family val="1"/>
        <charset val="204"/>
      </rPr>
      <t xml:space="preserve">, </t>
    </r>
    <r>
      <rPr>
        <b/>
        <sz val="14"/>
        <rFont val="Times New Roman"/>
        <family val="1"/>
        <charset val="204"/>
      </rPr>
      <t>всего</t>
    </r>
  </si>
  <si>
    <r>
      <t>Оборудование контейнерных площадок для сбора твердых коммунальных отходов,</t>
    </r>
    <r>
      <rPr>
        <b/>
        <sz val="14"/>
        <rFont val="Times New Roman"/>
        <family val="1"/>
        <charset val="204"/>
      </rPr>
      <t xml:space="preserve"> всего</t>
    </r>
  </si>
  <si>
    <r>
      <t xml:space="preserve">Поддержка административного центра Амурской области, </t>
    </r>
    <r>
      <rPr>
        <b/>
        <sz val="14"/>
        <rFont val="Times New Roman"/>
        <family val="1"/>
        <charset val="204"/>
      </rPr>
      <t>всего</t>
    </r>
  </si>
  <si>
    <r>
      <rPr>
        <b/>
        <sz val="14"/>
        <rFont val="Times New Roman"/>
        <family val="1"/>
        <charset val="204"/>
      </rPr>
      <t>Финансовое обеспечение государственных полномочий</t>
    </r>
    <r>
      <rPr>
        <sz val="14"/>
        <rFont val="Times New Roman"/>
        <family val="1"/>
        <charset val="204"/>
      </rPr>
      <t xml:space="preserve"> по компенсации выпадающих доходов теплоснабжающих организаций, возникающих в результате установления льготных тарифов для населения Амурской области в рамках подпрограммы «Обеспечение доступности коммунальных услуг, повышение качества и надежности жилищно – коммунального обслуживания населения» государственной программы Амурской области «Модернизация жилищно – коммунального комплекса, энергосбережение и повышение энергетической эффективности в Амурской области», </t>
    </r>
    <r>
      <rPr>
        <b/>
        <sz val="14"/>
        <rFont val="Times New Roman"/>
        <family val="1"/>
        <charset val="204"/>
      </rPr>
      <t>всего</t>
    </r>
  </si>
  <si>
    <r>
      <t xml:space="preserve"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25.10.2002 № 125-ФЗ "О жилищных субсидиях гражданам, выезжающим из районов Крайнего Севера и приравненных к ним местностей",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</si>
  <si>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"Профилактика правонарушений, профилактика терроризма и экстремизма" </t>
    </r>
  </si>
  <si>
    <r>
      <t>Развитие, обновление и укрепление материально-технической базы АПК «Безопасный город» и комплексной системы экстренного оповещения населения,</t>
    </r>
    <r>
      <rPr>
        <b/>
        <sz val="14"/>
        <rFont val="Times New Roman"/>
        <family val="1"/>
        <charset val="204"/>
      </rPr>
      <t xml:space="preserve"> всего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</si>
  <si>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"Обеспечение эпизоотического и ветеринарно-санитарного благополучия на территории области" </t>
    </r>
  </si>
  <si>
    <r>
      <t xml:space="preserve">Расходы на осуществление мероприятий по отлову и содержанию безнадзорных животных, обитающих на территории городского округа, </t>
    </r>
    <r>
      <rPr>
        <b/>
        <sz val="14"/>
        <rFont val="Times New Roman"/>
        <family val="1"/>
        <charset val="204"/>
      </rPr>
      <t>всего</t>
    </r>
  </si>
  <si>
    <r>
  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</t>
    </r>
    <r>
      <rPr>
        <b/>
        <sz val="14"/>
        <rFont val="Times New Roman"/>
        <family val="1"/>
        <charset val="204"/>
      </rPr>
      <t>всего</t>
    </r>
  </si>
  <si>
    <r>
      <t xml:space="preserve"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образования, </t>
    </r>
    <r>
      <rPr>
        <b/>
        <sz val="14"/>
        <rFont val="Times New Roman"/>
        <family val="1"/>
        <charset val="204"/>
      </rPr>
      <t>всего</t>
    </r>
  </si>
  <si>
    <r>
      <t xml:space="preserve">Модернизация систем общего образования, </t>
    </r>
    <r>
      <rPr>
        <b/>
        <sz val="14"/>
        <rFont val="Times New Roman"/>
        <family val="1"/>
        <charset val="204"/>
      </rPr>
      <t>всего</t>
    </r>
  </si>
  <si>
    <r>
      <t xml:space="preserve">Модернизация систем дошкольного образования, </t>
    </r>
    <r>
      <rPr>
        <b/>
        <sz val="14"/>
        <rFont val="Times New Roman"/>
        <family val="1"/>
        <charset val="204"/>
      </rPr>
      <t>всего</t>
    </r>
  </si>
  <si>
    <r>
      <rPr>
        <b/>
        <sz val="14"/>
        <rFont val="Times New Roman"/>
        <family val="1"/>
        <charset val="204"/>
      </rPr>
      <t>Организация деятельности комиссий по делам несовершеннолетних и защите их прав</t>
    </r>
    <r>
      <rPr>
        <sz val="14"/>
        <rFont val="Times New Roman"/>
        <family val="1"/>
        <charset val="204"/>
      </rPr>
      <t xml:space="preserve"> в рамках подпрограммы «Развитие системы защиты прав детей» Финансовое обеспечение переданных государственных полномочий по организации деятельности комиссий по делам несовершеннолетних и защите их прав в рамках подпрограммы «Развитие системы защиты прав детей» государственной программы «Развитие образования Амурской области», </t>
    </r>
    <r>
      <rPr>
        <b/>
        <sz val="14"/>
        <rFont val="Times New Roman"/>
        <family val="1"/>
        <charset val="204"/>
      </rPr>
      <t>всего</t>
    </r>
  </si>
  <si>
    <r>
      <t>Обеспечение бесплатным двухразовым питанием детей с ограниченными возможностями здоровья, обучающихся в муниципальных общеобразовательных организациях, в рамках подпрограммы "Развитие системы защиты прав детей" государственной программы "Развитие образования Амурской области",</t>
    </r>
    <r>
      <rPr>
        <b/>
        <sz val="14"/>
        <rFont val="Times New Roman"/>
        <family val="1"/>
        <charset val="204"/>
      </rPr>
      <t xml:space="preserve"> всего</t>
    </r>
  </si>
  <si>
    <r>
      <t xml:space="preserve">Частичная оплата стоимости путевок для детей работающих граждан в организации отдыха и оздоровления детей в каникулярное время (на условиях софинансирования мероприятия подпрограммы "Развитие системы защиты прав детей" государственной программы "Развитие образования Амурской области"),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</si>
  <si>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«Социальная поддержка семьи и детей в Амурской области» </t>
    </r>
  </si>
  <si>
    <r>
      <t>Дополнительные гарантии по социальной поддержке детей-сирот и детей, оставшихся без попечения родителей, лиц из числа детей-сирот и детей, оставшихся без попечения родителей, в рамках подпрограммы "Социальная поддержка семьи и детей в Амурской области" государственной программы "Развитие системы социальной защиты населения Амурской области",</t>
    </r>
    <r>
      <rPr>
        <b/>
        <sz val="14"/>
        <rFont val="Times New Roman"/>
        <family val="1"/>
        <charset val="204"/>
      </rPr>
      <t xml:space="preserve"> всего</t>
    </r>
  </si>
  <si>
    <r>
      <t xml:space="preserve">Выплата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 в рамках подпрограммы "Социальная поддержка семьи и детей в Амурской области" государственной программы "Развитие системы социальной защиты населения Амурской области",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</si>
  <si>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color indexed="8"/>
        <rFont val="Times New Roman"/>
        <family val="1"/>
        <charset val="204"/>
      </rPr>
      <t xml:space="preserve">Подпрограмма </t>
    </r>
    <r>
      <rPr>
        <b/>
        <sz val="14"/>
        <color indexed="8"/>
        <rFont val="Times New Roman"/>
        <family val="1"/>
        <charset val="204"/>
      </rPr>
      <t xml:space="preserve">"Развитие субъектов малого и среднего предпринимательства на территории Амурской области" </t>
    </r>
  </si>
  <si>
    <r>
      <t>Региональная поддержка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хозяйства),</t>
    </r>
    <r>
      <rPr>
        <b/>
        <sz val="14"/>
        <rFont val="Times New Roman"/>
        <family val="1"/>
        <charset val="204"/>
      </rPr>
      <t xml:space="preserve"> всего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</si>
  <si>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"Историко-культурное наследие" </t>
    </r>
  </si>
  <si>
    <r>
      <t xml:space="preserve">Мероприятия по сохранению памятников амурчанам, погибшим в годы Великой Отечественной войны и войны с Японией 1945 года,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</si>
  <si>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«Развитие водохозяйственного комплекса и охрана окружающей среды в Амурской области»</t>
    </r>
  </si>
  <si>
    <r>
      <t xml:space="preserve">Капитальные вложения в объекты муниципальной собственности (Берегоукрепление и реконструкция набережной р.Амур, г.Благовещенск (4-й этап строительства: 2 пусковой комплекс (участок № 10),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</si>
  <si>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«Обеспечение реализации основных направлений государственной политики в сфере реализации государственной программы»</t>
    </r>
  </si>
  <si>
    <r>
      <rPr>
        <b/>
        <sz val="14"/>
        <rFont val="Times New Roman"/>
        <family val="1"/>
        <charset val="204"/>
      </rPr>
      <t>Финансовое обеспечение государственных полномочий</t>
    </r>
    <r>
      <rPr>
        <sz val="14"/>
        <rFont val="Times New Roman"/>
        <family val="1"/>
        <charset val="204"/>
      </rPr>
      <t xml:space="preserve"> по организации и осуществлению деятельности по опеке и попечительству в отношении совершеннолетних лиц, признанных судом недееспособными вследствие психического расстройства или ограниченных судом в дееспособности вследствие злоупотребления спиртными напитками и наркотическими средствами в рамках подпрограммы «Обеспечение реализации основных направлений государственной политики в сфере реализации государственной программы» государственной программы «Развитие здравоохранения Амурской области», </t>
    </r>
    <r>
      <rPr>
        <b/>
        <sz val="14"/>
        <rFont val="Times New Roman"/>
        <family val="1"/>
        <charset val="204"/>
      </rPr>
      <t>всего</t>
    </r>
  </si>
  <si>
    <r>
      <rPr>
        <b/>
        <sz val="14"/>
        <rFont val="Times New Roman"/>
        <family val="1"/>
        <charset val="204"/>
      </rPr>
      <t xml:space="preserve">Финансовое обеспечение государственных полномочий </t>
    </r>
    <r>
      <rPr>
        <sz val="14"/>
        <rFont val="Times New Roman"/>
        <family val="1"/>
        <charset val="204"/>
      </rPr>
      <t xml:space="preserve">по организационному обеспечению деятельности административных комиссий области в рамках подпрограммы «Обеспечение реализации основных направлений государственной политики в отдельных сферах государственного управления на территории области» государственной программы «Повышение эффективности деятельности органов государственной власти и управления Амурской области», </t>
    </r>
    <r>
      <rPr>
        <b/>
        <sz val="14"/>
        <rFont val="Times New Roman"/>
        <family val="1"/>
        <charset val="204"/>
      </rPr>
      <t>всего</t>
    </r>
  </si>
  <si>
    <r>
      <rPr>
        <b/>
        <sz val="14"/>
        <rFont val="Times New Roman"/>
        <family val="1"/>
        <charset val="204"/>
      </rPr>
      <t>Осуществление полномочий</t>
    </r>
    <r>
      <rPr>
        <sz val="14"/>
        <rFont val="Times New Roman"/>
        <family val="1"/>
        <charset val="204"/>
      </rPr>
      <t xml:space="preserve"> по составлению (изменению) списков кандидатов в присяжные заседатели федеральных судов общей юрисдикции в Российской Федерации в рамках подпрограммы «Обеспечение реализации основных направлений государственной политики в отдельных сферах государственного управления на территории области» государственной программы «Повышение эффективности деятельности органов государственной власти и управления Амурской области», </t>
    </r>
    <r>
      <rPr>
        <b/>
        <sz val="14"/>
        <rFont val="Times New Roman"/>
        <family val="1"/>
        <charset val="204"/>
      </rPr>
      <t>всего</t>
    </r>
  </si>
  <si>
    <t>Наименование мероприятия, источники финансирования</t>
  </si>
  <si>
    <t xml:space="preserve">% финансирования от планового объема финансирования (ст.3/ст.2) </t>
  </si>
  <si>
    <t xml:space="preserve">% кассового исполнения от планового объема финансирования (ст.5/ст.2) </t>
  </si>
  <si>
    <t xml:space="preserve">% освоения от планового объема финансирования (ст.7/ст.2) </t>
  </si>
  <si>
    <r>
      <rPr>
        <b/>
        <u/>
        <sz val="14"/>
        <color indexed="8"/>
        <rFont val="Times New Roman"/>
        <family val="1"/>
        <charset val="204"/>
      </rPr>
      <t>Освоение средств ФБ составляет 13,4%.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 По данному направлению расходов отражаются расходы федерального бюджета в рамках непрограммного направления деятельности "Реализация функций" по непрограммному направлению расходов "Государственная судебная власть" (90 9 00 00000) на предоставление субвенций бюджетам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Федерации.</t>
    </r>
  </si>
  <si>
    <r>
      <rPr>
        <b/>
        <u/>
        <sz val="14"/>
        <color indexed="8"/>
        <rFont val="Times New Roman"/>
        <family val="1"/>
        <charset val="204"/>
      </rPr>
      <t>Освоение средств ОБ составляет 98,2%.</t>
    </r>
    <r>
      <rPr>
        <sz val="14"/>
        <color indexed="8"/>
        <rFont val="Times New Roman"/>
        <family val="1"/>
        <charset val="204"/>
      </rPr>
      <t xml:space="preserve">  </t>
    </r>
  </si>
  <si>
    <t xml:space="preserve">Ответственный исполнитель - администрация города Благовещенска </t>
  </si>
  <si>
    <t>Непрограммные расходы городского бюджета</t>
  </si>
  <si>
    <t xml:space="preserve">Освоение средств ОБ составляет 76,8%.  </t>
  </si>
  <si>
    <r>
      <rPr>
        <b/>
        <u/>
        <sz val="14"/>
        <rFont val="Times New Roman"/>
        <family val="1"/>
        <charset val="204"/>
      </rPr>
      <t xml:space="preserve">Освоение средств ОБ составляет 100%. </t>
    </r>
    <r>
      <rPr>
        <sz val="14"/>
        <rFont val="Times New Roman"/>
        <family val="1"/>
        <charset val="204"/>
      </rPr>
      <t xml:space="preserve"> Между администрацией города Благовещенска и Государственной инспекцией по охране объектов культурного наследия Амурской области заключено соглашение от 28.06.2019 № 1 о предоставлении субсидии на мероприятия по сохранению памятников амурчанам, погибшим в годы Великой Отечественной войны и войны с Японией 1945 года. Управлением культуры заключены муниципальные контракты (договоры) на выполнение работ по ремонту 6 памятников истории и культуры. Доля отремонтированных памятников составила 100%. </t>
    </r>
  </si>
  <si>
    <t>Подпрограмма "Историко-культурное наследие"</t>
  </si>
  <si>
    <r>
      <rPr>
        <b/>
        <u/>
        <sz val="14"/>
        <rFont val="Times New Roman"/>
        <family val="1"/>
        <charset val="204"/>
      </rPr>
      <t xml:space="preserve">Освоение средств ОБ составляет 100%. </t>
    </r>
    <r>
      <rPr>
        <sz val="14"/>
        <rFont val="Times New Roman"/>
        <family val="1"/>
        <charset val="204"/>
      </rPr>
      <t>Между администрацией города Благовещенска и министерством экономического развития и внешних связей Амурской области заключено соглашение от 16.07.2019 № 1 о предоставлении субсидии на поддержку и развитие субъектов малого и среднего предпринимательства, включая крестьянские (фермерские) хозяйства на сумму 9 000,0 тыс. руб. от общего объема бюджетных ассигнований - 9 473,7 тыс. руб. (уровень софинансирования 95 %). Количество субъектов малого и среднего предпринимательства, получателей поддержки - не менее 7 единиц. Предоставлены гранты в форме субсидии по возмещению части затрат субъектов малого и среднего предпринимательства, связанных с приобретением оборудования в целях создания и (или) развития и (или) модернизации производства товаров (работ, услуг) в количестве 23 единиц.</t>
    </r>
  </si>
  <si>
    <t>Муниципальная программа "Развитие малого и среднего предпринимательства и туризма на территории города Благовещенска"</t>
  </si>
  <si>
    <t>Подпрограмма "Развитие малого и среднего предпринимательства в городе Благовещенске"</t>
  </si>
  <si>
    <r>
      <t xml:space="preserve">Финансовое обеспечение </t>
    </r>
    <r>
      <rPr>
        <b/>
        <sz val="14"/>
        <rFont val="Times New Roman"/>
        <family val="1"/>
        <charset val="204"/>
      </rPr>
      <t>государственных полномочий</t>
    </r>
    <r>
      <rPr>
        <sz val="14"/>
        <rFont val="Times New Roman"/>
        <family val="1"/>
        <charset val="204"/>
      </rPr>
      <t xml:space="preserve"> по организации и осуществлению деятельности по опеке и попечительству в отношении несовершеннолетних в рамках подпрограммы "Социальная поддержка семьи и детей в Амурской области" государственной программы "Развитие системы социальной защиты населения Амурской области", </t>
    </r>
    <r>
      <rPr>
        <b/>
        <sz val="14"/>
        <rFont val="Times New Roman"/>
        <family val="1"/>
        <charset val="204"/>
      </rPr>
      <t>всего</t>
    </r>
  </si>
  <si>
    <r>
      <t xml:space="preserve">Осуществление </t>
    </r>
    <r>
      <rPr>
        <b/>
        <sz val="14"/>
        <rFont val="Times New Roman"/>
        <family val="1"/>
        <charset val="204"/>
      </rPr>
      <t>государственного полномочия</t>
    </r>
    <r>
      <rPr>
        <sz val="14"/>
        <rFont val="Times New Roman"/>
        <family val="1"/>
        <charset val="204"/>
      </rPr>
      <t xml:space="preserve"> по предоставлению единовременной денежной выплаты при передаче ребенка на воспитание в семью в рамках подпрограммы "Социальная поддержка семьи и детей в Амурской области" государственной программы "Развитие системы социальной защиты населения Амурской области", </t>
    </r>
    <r>
      <rPr>
        <b/>
        <sz val="14"/>
        <rFont val="Times New Roman"/>
        <family val="1"/>
        <charset val="204"/>
      </rPr>
      <t>всего</t>
    </r>
  </si>
  <si>
    <t>Подпрограмма "Развитие системы защиты прав детей"</t>
  </si>
  <si>
    <r>
      <rPr>
        <b/>
        <u/>
        <sz val="14"/>
        <rFont val="Times New Roman"/>
        <family val="1"/>
        <charset val="204"/>
      </rPr>
      <t>Подпрограмма</t>
    </r>
    <r>
      <rPr>
        <b/>
        <sz val="14"/>
        <rFont val="Times New Roman"/>
        <family val="1"/>
        <charset val="204"/>
      </rPr>
      <t xml:space="preserve"> 1 "Развитие дошкольного, общего и дополнительного образования детей" </t>
    </r>
  </si>
  <si>
    <r>
      <rPr>
        <b/>
        <u/>
        <sz val="14"/>
        <rFont val="Times New Roman"/>
        <family val="1"/>
        <charset val="204"/>
      </rPr>
      <t>Подпрограмма</t>
    </r>
    <r>
      <rPr>
        <b/>
        <sz val="14"/>
        <rFont val="Times New Roman"/>
        <family val="1"/>
        <charset val="204"/>
      </rPr>
      <t xml:space="preserve"> 2 "Развитие системы защиты прав детей" </t>
    </r>
  </si>
  <si>
    <t>Ответственный исполнитель – администрация города Благовещенска</t>
  </si>
  <si>
    <r>
      <rPr>
        <b/>
        <u/>
        <sz val="14"/>
        <color indexed="8"/>
        <rFont val="Times New Roman"/>
        <family val="1"/>
        <charset val="204"/>
      </rPr>
      <t xml:space="preserve">Подпрограмма 1 </t>
    </r>
    <r>
      <rPr>
        <b/>
        <sz val="14"/>
        <color indexed="8"/>
        <rFont val="Times New Roman"/>
        <family val="1"/>
        <charset val="204"/>
      </rPr>
      <t xml:space="preserve">"Обеспечение доступности комунальных услуг, повышение качества и надежности жилищно-коммунального обслуживания населения" </t>
    </r>
  </si>
  <si>
    <r>
      <rPr>
        <b/>
        <u/>
        <sz val="14"/>
        <color indexed="8"/>
        <rFont val="Times New Roman"/>
        <family val="1"/>
        <charset val="204"/>
      </rPr>
      <t>Подпрограмма</t>
    </r>
    <r>
      <rPr>
        <b/>
        <sz val="14"/>
        <color indexed="8"/>
        <rFont val="Times New Roman"/>
        <family val="1"/>
        <charset val="204"/>
      </rPr>
      <t xml:space="preserve">  2 "Обеспечение реализации основных направлений государственной политики в сфере реализации государственной программы"              
</t>
    </r>
  </si>
  <si>
    <r>
      <t xml:space="preserve">Финансовое обеспечение дорожной деятельности в рамках реализации национального проекта "Безопасные и качественные автомобильные дороги", </t>
    </r>
    <r>
      <rPr>
        <b/>
        <sz val="14"/>
        <rFont val="Times New Roman"/>
        <family val="1"/>
        <charset val="204"/>
      </rPr>
      <t>всего</t>
    </r>
  </si>
  <si>
    <t>с учётом отработки аванса за 2018 год:</t>
  </si>
  <si>
    <t>Федеральный проект "Обеспечение качественно нового уровня развития инфраструктуры культуры (краткое наименование:"Культурная среда")</t>
  </si>
  <si>
    <r>
      <t>Освоение средств ОБ составляет 94,6%.</t>
    </r>
    <r>
      <rPr>
        <sz val="14"/>
        <rFont val="Times New Roman"/>
        <family val="1"/>
        <charset val="204"/>
      </rPr>
      <t xml:space="preserve">   Выплачена заработная плата (с учетом выплат на оплату труда) работникам осуществляющим деятельность по опеке и попечительству.</t>
    </r>
  </si>
  <si>
    <r>
      <rPr>
        <b/>
        <u/>
        <sz val="14"/>
        <rFont val="Times New Roman"/>
        <family val="1"/>
        <charset val="204"/>
      </rPr>
      <t xml:space="preserve">Освоение средств ОБ составляет 94,3%.  </t>
    </r>
    <r>
      <rPr>
        <sz val="14"/>
        <rFont val="Times New Roman"/>
        <family val="1"/>
        <charset val="204"/>
      </rPr>
      <t>Выполнены работы по: 1) установке пешеходного ограждения на пересечении следующих улиц: ул.Магистральная /ул. 50 лет Октября; ул.Василенко/ул.Институтская; 2) модернизации светофорного объекта на пересечении ул.Игнатьевское шоссе- ул.Кантемирова. Остаток средств в размере 2,3 тыс.руб. будет возвращен в бюджет города.</t>
    </r>
  </si>
  <si>
    <r>
      <rPr>
        <b/>
        <u/>
        <sz val="14"/>
        <rFont val="Times New Roman"/>
        <family val="1"/>
        <charset val="204"/>
      </rPr>
      <t>Освоение средств ОБ составляет 0%.</t>
    </r>
    <r>
      <rPr>
        <sz val="14"/>
        <rFont val="Times New Roman"/>
        <family val="1"/>
        <charset val="204"/>
      </rPr>
      <t xml:space="preserve">  Между администрацией города Благовещенска и министерством строительства и архитектуры Амурской области заключено соглашение от 14.11.2019 № 3 о предоставлении в 2019-2021 годах субсидии на софинансирование капитальных вложений в объекты муниципальной собственности на сумму 367 501,2 тыс. руб. (в том числе: в 2019 г.-25 000,0 тыс. руб., в 2020 г.-165 848,9 тыс. руб., в 2021 г.-176 652,3 тыс. руб.) от общего объема бюджетных ассигнований - 390 678,8 тыс. руб. (в том числе: </t>
    </r>
    <r>
      <rPr>
        <b/>
        <sz val="14"/>
        <rFont val="Times New Roman"/>
        <family val="1"/>
        <charset val="204"/>
      </rPr>
      <t>в 2019 г.-26 315,8 тыс. руб.</t>
    </r>
    <r>
      <rPr>
        <sz val="14"/>
        <rFont val="Times New Roman"/>
        <family val="1"/>
        <charset val="204"/>
      </rPr>
      <t xml:space="preserve">, в 2020 г.-176 435,0 тыс. руб., в 2021 г.-187 928,0 тыс. руб.), </t>
    </r>
    <r>
      <rPr>
        <i/>
        <sz val="14"/>
        <rFont val="Times New Roman"/>
        <family val="1"/>
        <charset val="204"/>
      </rPr>
      <t>уровень софинансирования в 2019 г.-95%, в 2020-2021 гг.-94%.</t>
    </r>
    <r>
      <rPr>
        <sz val="14"/>
        <rFont val="Times New Roman"/>
        <family val="1"/>
        <charset val="204"/>
      </rPr>
      <t xml:space="preserve"> Показатели результативности: техническая готовность объекта капитального строительства - 100% и ввод объекта в эксплутацию - 1ед. в 2021 году. МУ «ГУКС» заключен муниципальный контракт от 27.11.2019 №0537/2019 на выполнение работ по строительству 2 пускового комплекса участка №10 объекта «Берегоукрепление и реконструкция набережной р. Амур, г. Благовещенск» на сумму 384 312,6 тыс.руб. с ООО «Надежда» и осуществлено авансирование. </t>
    </r>
    <r>
      <rPr>
        <b/>
        <sz val="14"/>
        <rFont val="Times New Roman"/>
        <family val="1"/>
        <charset val="204"/>
      </rPr>
      <t>Срок окончания выполнения работ – 30.11.2021.</t>
    </r>
  </si>
  <si>
    <r>
      <rPr>
        <b/>
        <u/>
        <sz val="14"/>
        <rFont val="Times New Roman"/>
        <family val="1"/>
        <charset val="204"/>
      </rPr>
      <t>Освоение средств ОБ составляет 100%</t>
    </r>
    <r>
      <rPr>
        <sz val="14"/>
        <rFont val="Times New Roman"/>
        <family val="1"/>
        <charset val="204"/>
      </rPr>
      <t>. Осуществлена выплата денежных средств на 443 опекаемых ребёнка , 62 приемным родителям.</t>
    </r>
  </si>
  <si>
    <r>
      <rPr>
        <b/>
        <u/>
        <sz val="14"/>
        <rFont val="Times New Roman"/>
        <family val="1"/>
        <charset val="204"/>
      </rPr>
      <t>Освоение средств ОБ составляет 100%</t>
    </r>
    <r>
      <rPr>
        <sz val="14"/>
        <rFont val="Times New Roman"/>
        <family val="1"/>
        <charset val="204"/>
      </rPr>
      <t>.  Предоставлены единовременные денежные выплаты по передаче 42 детей на воспитание в семьи.</t>
    </r>
  </si>
  <si>
    <r>
      <rPr>
        <b/>
        <u/>
        <sz val="14"/>
        <rFont val="Times New Roman"/>
        <family val="1"/>
        <charset val="204"/>
      </rPr>
      <t>Освоение средств ОБ составляет 99,8%.</t>
    </r>
    <r>
      <rPr>
        <sz val="14"/>
        <rFont val="Times New Roman"/>
        <family val="1"/>
        <charset val="204"/>
      </rPr>
      <t xml:space="preserve"> Предоставлены дополнительные гарантии 9 детям, достигшим 18 лет, но продолжающим обучение в общеобразовательных организациях.</t>
    </r>
  </si>
  <si>
    <r>
      <rPr>
        <b/>
        <u/>
        <sz val="14"/>
        <rFont val="Times New Roman"/>
        <family val="1"/>
        <charset val="204"/>
      </rPr>
      <t xml:space="preserve">Освоение средств ОБ составляет 86,2%. </t>
    </r>
    <r>
      <rPr>
        <sz val="14"/>
        <rFont val="Times New Roman"/>
        <family val="1"/>
        <charset val="204"/>
      </rPr>
      <t xml:space="preserve">Между администрацией города Благовещенска и министерством образования и науки Амурской области заключено соглашение от 22.01.2019 №14/ОВЗ (дополнительное соглашение от 13.12.2019 № 18/ОВЗ) о предоставлении в 2019 году субсидии из областного бюджета на обеспечение бесплатным двухразовым питанием детей с ограниченными возможностями здоровья, обучающихся в муниципальных общеобразовательных организациях, в размере 3 089,9 тыс. руб. </t>
    </r>
    <r>
      <rPr>
        <i/>
        <sz val="14"/>
        <rFont val="Times New Roman"/>
        <family val="1"/>
        <charset val="204"/>
      </rPr>
      <t>(уровень софинансирования, 91,27 %)</t>
    </r>
    <r>
      <rPr>
        <sz val="14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- 3 433,2 тыс. руб. Предоставлено бесплатное питание 341 ребёнку с ограниченными возможностями здоровья.</t>
    </r>
  </si>
  <si>
    <r>
      <rPr>
        <b/>
        <u/>
        <sz val="14"/>
        <color indexed="8"/>
        <rFont val="Times New Roman"/>
        <family val="1"/>
        <charset val="204"/>
      </rPr>
      <t xml:space="preserve">Освоение средств ОБ составляет 92,3%. </t>
    </r>
    <r>
      <rPr>
        <sz val="14"/>
        <color indexed="8"/>
        <rFont val="Times New Roman"/>
        <family val="1"/>
        <charset val="204"/>
      </rPr>
      <t xml:space="preserve"> </t>
    </r>
  </si>
  <si>
    <r>
      <rPr>
        <b/>
        <u/>
        <sz val="14"/>
        <color indexed="8"/>
        <rFont val="Times New Roman"/>
        <family val="1"/>
        <charset val="204"/>
      </rPr>
      <t>Освоение средств ОБ составляет 100%.</t>
    </r>
    <r>
      <rPr>
        <sz val="14"/>
        <color indexed="8"/>
        <rFont val="Times New Roman"/>
        <family val="1"/>
        <charset val="204"/>
      </rPr>
      <t xml:space="preserve"> Между администрацией города Благовещенска и министерством образования и науки Амурской области заключено соглашение от 11.10.2019 №2/МРСДО о предоставлении в 2019 году субсидии  на софинансирование расходных обязательств, возникающих при реализации мероприятий по модернизации региональных систем дошкольного образования, в размере 1 623,2 тыс.руб. </t>
    </r>
    <r>
      <rPr>
        <i/>
        <sz val="14"/>
        <color indexed="8"/>
        <rFont val="Times New Roman"/>
        <family val="1"/>
        <charset val="204"/>
      </rPr>
      <t>(уровень софинансирования 95%)</t>
    </r>
    <r>
      <rPr>
        <sz val="14"/>
        <color indexed="8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- 1 708,6 тыс. руб. </t>
    </r>
    <r>
      <rPr>
        <b/>
        <sz val="14"/>
        <color indexed="8"/>
        <rFont val="Times New Roman"/>
        <family val="1"/>
        <charset val="204"/>
      </rPr>
      <t>Показатель результативности:</t>
    </r>
    <r>
      <rPr>
        <sz val="14"/>
        <color indexed="8"/>
        <rFont val="Times New Roman"/>
        <family val="1"/>
        <charset val="204"/>
      </rPr>
      <t xml:space="preserve"> количество объектов дошкольного образования, по которым разработана ПСД на капитальный ремонт - 2 единицы (МАОУ "Прогимназия" и МАДОУ "ДС № 55").</t>
    </r>
  </si>
  <si>
    <r>
      <rPr>
        <b/>
        <u/>
        <sz val="14"/>
        <color indexed="8"/>
        <rFont val="Times New Roman"/>
        <family val="1"/>
        <charset val="204"/>
      </rPr>
      <t>Освоение средств ОБ составляет 100%.</t>
    </r>
    <r>
      <rPr>
        <sz val="14"/>
        <color indexed="8"/>
        <rFont val="Times New Roman"/>
        <family val="1"/>
        <charset val="204"/>
      </rPr>
      <t xml:space="preserve"> Между администрацией города Благовещенска и министерством образования и науки Амурской области заключено соглашение от 19.06.2019 №11/МСОО о предоставлении в 2019 году субсидии  на софинансирование расходных обязательств, возникающих при реализации мероприятий по модернизации систем общего образования, в размере 3 543,0 тыс.руб. </t>
    </r>
    <r>
      <rPr>
        <i/>
        <sz val="14"/>
        <color indexed="8"/>
        <rFont val="Times New Roman"/>
        <family val="1"/>
        <charset val="204"/>
      </rPr>
      <t>(уровень софинансирования 90%)</t>
    </r>
    <r>
      <rPr>
        <sz val="14"/>
        <color indexed="8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- 3 936,7 тыс. руб. </t>
    </r>
    <r>
      <rPr>
        <b/>
        <sz val="14"/>
        <color indexed="8"/>
        <rFont val="Times New Roman"/>
        <family val="1"/>
        <charset val="204"/>
      </rPr>
      <t>Показатель результативности:</t>
    </r>
    <r>
      <rPr>
        <sz val="14"/>
        <color indexed="8"/>
        <rFont val="Times New Roman"/>
        <family val="1"/>
        <charset val="204"/>
      </rPr>
      <t xml:space="preserve"> количество объектов общего образования, в отношении которых проведен капитальный (текущий) ремонт - 1 единица. В МБОУ "Школа № 10" заменены деревянные блоки на окна ПВХ .</t>
    </r>
  </si>
  <si>
    <r>
      <rPr>
        <b/>
        <u/>
        <sz val="14"/>
        <color indexed="8"/>
        <rFont val="Times New Roman"/>
        <family val="1"/>
        <charset val="204"/>
      </rPr>
      <t>Освоение средств ОБ составляет 100%.</t>
    </r>
    <r>
      <rPr>
        <sz val="14"/>
        <color indexed="8"/>
        <rFont val="Times New Roman"/>
        <family val="1"/>
        <charset val="204"/>
      </rPr>
      <t xml:space="preserve"> Осуществлена выплата компенсации 12 201 родителям (законным представителям). </t>
    </r>
  </si>
  <si>
    <r>
      <rPr>
        <b/>
        <u/>
        <sz val="14"/>
        <color indexed="8"/>
        <rFont val="Times New Roman"/>
        <family val="1"/>
        <charset val="204"/>
      </rPr>
      <t xml:space="preserve">Освоение средств ОБ составляет 99,9%. </t>
    </r>
    <r>
      <rPr>
        <sz val="14"/>
        <color indexed="8"/>
        <rFont val="Times New Roman"/>
        <family val="1"/>
        <charset val="204"/>
      </rPr>
      <t xml:space="preserve">Осуществлено финансирование деятельности работников муниципальных дошкольных образовательных организаций и муниципальных общеобразовательных организаций (выплачена заработная плата), оплачены интернет услуги, приобретены учебники.
</t>
    </r>
  </si>
  <si>
    <r>
      <rPr>
        <b/>
        <u/>
        <sz val="14"/>
        <rFont val="Times New Roman"/>
        <family val="1"/>
        <charset val="204"/>
      </rPr>
      <t>Освоение средств ОБ составляет 41,3%.</t>
    </r>
    <r>
      <rPr>
        <sz val="14"/>
        <color indexed="8"/>
        <rFont val="Times New Roman"/>
        <family val="1"/>
        <charset val="204"/>
      </rPr>
      <t xml:space="preserve"> Управлением ЖКХ администрации города Благовещенска заключены муниципальные контракты (договоры) на оказание услуг по: 1)содержанию и учету безнадзорных животных; 2)отлову и транспортировке безнадзорных животных; 3) ветеринарному осмотру и чипированию безнадзорных животных; 4)стерилизации и кастрации безнадзорных животных. За январь-декабрь 2019 года отловлено 199 безнадзорных животных (в том числе: за счет средств областного бюджета-146 гол., за счет средств городского бюджета-53 гол.).</t>
    </r>
  </si>
  <si>
    <t>Подпрограмма "Профилактика нарушений общественного порядка,терроризма и экстремизма"</t>
  </si>
  <si>
    <t>Подпрограмма "Обеспечение реализации муниципальной программы "Обеспечение доступным и комфортным жильем населения города Благовещенска на 2015-2021 годы" и прочие расходы"</t>
  </si>
  <si>
    <r>
      <rPr>
        <b/>
        <u/>
        <sz val="14"/>
        <color indexed="8"/>
        <rFont val="Times New Roman"/>
        <family val="1"/>
        <charset val="204"/>
      </rPr>
      <t>Освоение средств ОБ составляет 98,8%.</t>
    </r>
    <r>
      <rPr>
        <sz val="14"/>
        <color indexed="8"/>
        <rFont val="Times New Roman"/>
        <family val="1"/>
        <charset val="204"/>
      </rPr>
      <t xml:space="preserve"> </t>
    </r>
  </si>
  <si>
    <r>
      <rPr>
        <b/>
        <u/>
        <sz val="14"/>
        <color indexed="8"/>
        <rFont val="Times New Roman"/>
        <family val="1"/>
        <charset val="204"/>
      </rPr>
      <t xml:space="preserve">Освоение средств ОБ составляет 100 %. </t>
    </r>
    <r>
      <rPr>
        <sz val="14"/>
        <color indexed="8"/>
        <rFont val="Times New Roman"/>
        <family val="1"/>
        <charset val="204"/>
      </rPr>
      <t xml:space="preserve">Средства направлены на приобретение товаров (скоросшивателей) для работника МУ "БГАЖЦ", осуществляющего мероприятия по постановке на учет и учет граждан, имеющих право на получение жилищных субсидий на приобретение или строительство жилых помещений в связи с выездом из районов Крайнего Севера и приравненных к ним местностей. </t>
    </r>
  </si>
  <si>
    <r>
      <t xml:space="preserve">Между администрацией города Благовещенска и управлением государственной гражданской службы и профилактики коррупционных и иных правонарушений Амурской области заключено соглашение от 29.01.2019 №1 (дополнительное соглашение от 28.11.2019 №1) о предоставлении субсидии на софинансирование расходов, связанных с реализацией аппаратно - программного комплекса «Безопасный город», в размере 253,0 тыс.руб. </t>
    </r>
    <r>
      <rPr>
        <i/>
        <sz val="14"/>
        <color indexed="8"/>
        <rFont val="Times New Roman"/>
        <family val="1"/>
        <charset val="204"/>
      </rPr>
      <t>(уровень софинансирования 10%)</t>
    </r>
    <r>
      <rPr>
        <sz val="14"/>
        <color indexed="8"/>
        <rFont val="Times New Roman"/>
        <family val="1"/>
        <charset val="204"/>
      </rPr>
      <t>. Управлением по делам ГО и ЧС города Благовещенска исполнены муниципальные котракты на поставку IP-камер в количестве 61 шт.</t>
    </r>
  </si>
  <si>
    <r>
      <rPr>
        <b/>
        <u/>
        <sz val="14"/>
        <color indexed="8"/>
        <rFont val="Times New Roman"/>
        <family val="1"/>
        <charset val="204"/>
      </rPr>
      <t xml:space="preserve">Освоение средств ОБ составляет 99,3%. </t>
    </r>
    <r>
      <rPr>
        <sz val="14"/>
        <color indexed="8"/>
        <rFont val="Times New Roman"/>
        <family val="1"/>
        <charset val="204"/>
      </rPr>
      <t xml:space="preserve">Между администрацией города Благовещенска и министерством жилищно-коммунального хозяйства Амурской области заключено соглашение от 11.06.2019 о предоставлении в 2019 году субсидии на поддержку административного центра Амурской области в размере 50 000,0 тыс.руб. </t>
    </r>
    <r>
      <rPr>
        <i/>
        <sz val="14"/>
        <color indexed="8"/>
        <rFont val="Times New Roman"/>
        <family val="1"/>
        <charset val="204"/>
      </rPr>
      <t>(уровень софинансирования 95%)</t>
    </r>
    <r>
      <rPr>
        <sz val="14"/>
        <color indexed="8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- 52 500,0 тыс. руб. Осуществлено финансирование за выполненные работы по: 1) благоустройству общественных территорий города Благовещенска в кварталах 46, 44-47, 351 и по ул. Заводская, 2 на сумму 22 518,4 тыс.руб. (в рамках заключенных муниципальных контрактов МУ "ГУКС); 2) обустройству дворовых территорий города Благовещенска в количестве 41 ед. на сумму 29 602,3 тыс.руб. (в рамках заключенных муниципальных контрактов УЖКХ).</t>
    </r>
  </si>
  <si>
    <r>
      <rPr>
        <b/>
        <u/>
        <sz val="14"/>
        <color indexed="8"/>
        <rFont val="Times New Roman"/>
        <family val="1"/>
        <charset val="204"/>
      </rPr>
      <t xml:space="preserve">Освоение средств ОБ  составляет 100%. </t>
    </r>
    <r>
      <rPr>
        <sz val="14"/>
        <color indexed="8"/>
        <rFont val="Times New Roman"/>
        <family val="1"/>
        <charset val="204"/>
      </rPr>
      <t>Оборудованы 241 контейнерных площадок для сбора ТКО, в том числе 236 открытого типа в отдаленных районах (пос. Моховая падь, район Тайвань, пос. Астрахановка) и 5 закрытого типа в районе ул. Горького.</t>
    </r>
  </si>
  <si>
    <r>
      <rPr>
        <b/>
        <u/>
        <sz val="14"/>
        <color indexed="8"/>
        <rFont val="Times New Roman"/>
        <family val="1"/>
        <charset val="204"/>
      </rPr>
      <t>Освоение средств ОБ составляет 99,3 %.</t>
    </r>
    <r>
      <rPr>
        <sz val="14"/>
        <color indexed="8"/>
        <rFont val="Times New Roman"/>
        <family val="1"/>
        <charset val="204"/>
      </rPr>
      <t xml:space="preserve"> Между администрацией города Благовещенска и министерством жилищно-коммунального хозяйства Амурской области заключено соглашение от 03.06.2019 № 01-39-2827 о предоставлении субсидии на софинансирование мероприятий, направленных на модернизацию коммунальной инфраструктуры. Финансирование направлено на: 1)ремонт тепловой сети в квартале 424 в районе МКД по ул. Больничная, 24/2: заменено 278 м трубопровода, завершены работы по восстановлению элементов благоустройства (исполнен муниципальный контракт от 29.07.2019 № 0337/2019 на сумму 10 900,2 тыс. руб., заключенный МУ «ГУКС» с ООО «Теплосервис-комплект»); 2)оснащение повысительных насосных станций системами ЧРП (иполнен муниципальный контракт от 13.09.2019 № 429 с ООО "Сибирь Мехатроника").</t>
    </r>
  </si>
  <si>
    <r>
      <rPr>
        <b/>
        <u/>
        <sz val="14"/>
        <color indexed="8"/>
        <rFont val="Times New Roman"/>
        <family val="1"/>
        <charset val="204"/>
      </rPr>
      <t>Освоение средств ОБ составляет 50,9%.</t>
    </r>
    <r>
      <rPr>
        <sz val="14"/>
        <color indexed="8"/>
        <rFont val="Times New Roman"/>
        <family val="1"/>
        <charset val="204"/>
      </rPr>
      <t xml:space="preserve"> Между администрацией города Благовещенска и министерством жилищно-коммунального хозяйства Амурской области заключено соглашение от 03.06.2019 № 01-39-2827 о предоставлении субсидии на софинансирование мероприятий, направленных на модернизацию коммунальной инфраструктуры. В рамках заключенного МУ "ГУКС" муниципального контракта от 22.06.2018 №275948 с ООО «Сервер» выполнены работы по устройству водопроводных колодцев и водопроводных камер на объекте "Строительство сетей водоснабжения" в составе проекта "Строительство дорог в районе "5-й стройки". </t>
    </r>
  </si>
  <si>
    <t>Муниципальная программа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 на 2015-2021 годы"</t>
  </si>
  <si>
    <t>Подпрограмма "Повышение качества и надежности жилищно-коммунального обслуживания населения, обеспечение доступности коммунальных услуг"</t>
  </si>
  <si>
    <t xml:space="preserve">Ответственный исполнитель – администрация города Благовещенска в лице управления культуры </t>
  </si>
  <si>
    <t>Выполнены работы по завершению строительства объекта мощностью 1 224,8, техническая готовность - 100 %.</t>
  </si>
  <si>
    <r>
      <rPr>
        <b/>
        <u/>
        <sz val="14"/>
        <rFont val="Times New Roman"/>
        <family val="1"/>
        <charset val="204"/>
      </rPr>
      <t xml:space="preserve">Освоение средств ФБ составляет 133,4 %. </t>
    </r>
    <r>
      <rPr>
        <sz val="14"/>
        <rFont val="Times New Roman"/>
        <family val="1"/>
        <charset val="204"/>
      </rPr>
      <t xml:space="preserve"> Между администрацией г.Благовещенска и министерством транспорта и строительства Амурской области заключено соглашение от 06.08.2018 №131-08/с о предоставлении в 2018-2020 годах иного межбюджетного трансферта на реализацию мероприятий планов социального развития центров экономического роста субъектов РФ, входящих в состав ДФО на сумму 1 072 629,87 тыс.руб. (2018г.- 553 830,38 тыс.руб.; 2019г.-286 732,8 тыс.руб., 2020г.- 232 066,72 тыс.руб.). В рамках соглашения: 1) на "Берегоукрепление и реконструкцию набережной р.Амур"(завершение строительства 2 пускового комплекса участка № 8 и 3 пускового комплекса участка № 9 в составе II этапа строительства объекта)" предусмотрено 708 442,2 тыс.руб. (2018г.- 458 240,0 тыс.руб.; 2019г.-250 202,2 тыс.руб.). МУ «ГУКС» исполнен м/к от 21.09.2018 №448852 с ООО «Сервер» на выполнение работ по завершению строительства объекта мощностью 1 224,8 м. на сумму 702 660,3 тыс.руб.
2) на переселение из аварийного жилищного фонда, признанного таковым на 01.01.2012, предусмотрено 364 187,67 тыс.руб. (2018г.- 95 590,38 тыс.руб.; 2019г.-36 530,57 тыс.руб., 2020г.- 232 066,72 тыс.руб.). Во II квартале 2019 года произведена выплата аванса в сумме 36 530,6 тыс. руб. по заключенным в 2019 году 7 муниципальным контрактам на общую сумму 181 535,7 тыс. руб. на приобретение 88 благоустроенных жилых квартир общей площадью 3 055,4 кв. м, на первичном рынке недвижимости, создаваемых в будущем. </t>
    </r>
    <r>
      <rPr>
        <b/>
        <sz val="14"/>
        <rFont val="Times New Roman"/>
        <family val="1"/>
        <charset val="204"/>
      </rPr>
      <t xml:space="preserve">Планируемый срок передачи квартир - до 01.11.2020.          </t>
    </r>
  </si>
  <si>
    <t xml:space="preserve">Выплачена компенсация за предоставление 2х жилых помещений из муниципального жилищного фонда на общую сумму 3 527,7 тыс.руб. </t>
  </si>
  <si>
    <t>Приобретены 19 жилых помещений на общую сумму 32 007,7 тыс.руб.</t>
  </si>
  <si>
    <r>
      <rPr>
        <b/>
        <u/>
        <sz val="14"/>
        <rFont val="Times New Roman"/>
        <family val="1"/>
        <charset val="204"/>
      </rPr>
      <t xml:space="preserve">Освоение средств ФБ и ОБ составляет 100%. </t>
    </r>
    <r>
      <rPr>
        <sz val="14"/>
        <rFont val="Times New Roman"/>
        <family val="1"/>
        <charset val="204"/>
      </rPr>
      <t xml:space="preserve"> Между администрацией города Благовещенска и министерством образования и науки Амурской области заключено соглашение от 05.06.2019 №10701000-1-2019-009 о предоставлении в 2019 году субсидии на софинансирование расходных обязательств, возникающих при реализации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образования, в размере 2 495,7 тыс. руб. </t>
    </r>
    <r>
      <rPr>
        <i/>
        <sz val="14"/>
        <rFont val="Times New Roman"/>
        <family val="1"/>
        <charset val="204"/>
      </rPr>
      <t>(уровень софинансирования 90%)</t>
    </r>
    <r>
      <rPr>
        <sz val="14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- 2 773,0 тыс. руб. </t>
    </r>
    <r>
      <rPr>
        <b/>
        <sz val="14"/>
        <rFont val="Times New Roman"/>
        <family val="1"/>
        <charset val="204"/>
      </rPr>
      <t>Показатели результативности:</t>
    </r>
    <r>
      <rPr>
        <sz val="14"/>
        <rFont val="Times New Roman"/>
        <family val="1"/>
        <charset val="204"/>
      </rPr>
      <t xml:space="preserve"> 1) доля детей-инвалидов в возрасте от 1,5 года до 7 лет, охваченных дошкольным образованием, в общей
численности детей-инвалидов такого возраста - 91%; 2) доля детей-инвалидов в возрасте от 5 до 18 лет, получающих дополнительное
образование, в общей численности детей-инвалидов такого возраста - 44%. Образовательным организациям ДС №35 и ДЮСШ №1 осуществлена поставка оборудования (сенсорные столы, настенные модули для упражнений в развитии запястья, мягкие модули, оборудованы кабинет специалиста и физкультурная площадка и др.).</t>
    </r>
  </si>
  <si>
    <r>
      <rPr>
        <b/>
        <i/>
        <sz val="12"/>
        <rFont val="Times New Roman"/>
        <family val="1"/>
        <charset val="204"/>
      </rPr>
      <t>(дорожный фонд)</t>
    </r>
    <r>
      <rPr>
        <b/>
        <i/>
        <sz val="14"/>
        <rFont val="Times New Roman"/>
        <family val="1"/>
        <charset val="204"/>
      </rPr>
      <t xml:space="preserve"> областной бюджет</t>
    </r>
  </si>
  <si>
    <t>Информация об участии города Благовещенска в государственных программах Российской Федерации и Амурской области за 2019 год</t>
  </si>
  <si>
    <r>
      <rPr>
        <b/>
        <u/>
        <sz val="14"/>
        <rFont val="Times New Roman"/>
        <family val="1"/>
        <charset val="204"/>
      </rPr>
      <t>Освоение средств ОБ составляет 100%.</t>
    </r>
    <r>
      <rPr>
        <sz val="14"/>
        <rFont val="Times New Roman"/>
        <family val="1"/>
        <charset val="204"/>
      </rPr>
      <t xml:space="preserve"> Между администрацией города Благовещенска и министерством образования и науки Амурской области заключено соглашение от 02.05.2019 №18/03 о предоставлении в 2019 году субсидии из областного бюджета на частичную оплату стоимости путевок для детей работающих граждан в организации отдыха и оздоровления детей в каникулярное время, в размере 7 381,8 тыс. руб. </t>
    </r>
    <r>
      <rPr>
        <i/>
        <sz val="14"/>
        <rFont val="Times New Roman"/>
        <family val="1"/>
        <charset val="204"/>
      </rPr>
      <t>(уровень софинансирования 90%)</t>
    </r>
    <r>
      <rPr>
        <sz val="14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- 8 202,0 тыс. руб. </t>
    </r>
    <r>
      <rPr>
        <b/>
        <sz val="14"/>
        <rFont val="Times New Roman"/>
        <family val="1"/>
        <charset val="204"/>
      </rPr>
      <t xml:space="preserve">Показатель результативности: </t>
    </r>
    <r>
      <rPr>
        <sz val="14"/>
        <rFont val="Times New Roman"/>
        <family val="1"/>
        <charset val="204"/>
      </rPr>
      <t xml:space="preserve">число детей, которым частично оплачены путевки в организации отдыха и оздоровления детей в каникулярное время - 2 700 чел. Произведена частичная оплата стоимости 2 937 путевок в пришкольные и загородные стационарные оздоровительные лагеря (в пришкольные лагеря на 1 045 детей, в 5 загородных лагерей на 1 892 ребёнка).  </t>
    </r>
  </si>
  <si>
    <r>
      <rPr>
        <b/>
        <u/>
        <sz val="14"/>
        <color indexed="8"/>
        <rFont val="Times New Roman"/>
        <family val="1"/>
        <charset val="204"/>
      </rPr>
      <t xml:space="preserve">Освоение средств ФБ и ОБ составляет 94,4%. </t>
    </r>
    <r>
      <rPr>
        <sz val="14"/>
        <color indexed="8"/>
        <rFont val="Times New Roman"/>
        <family val="1"/>
        <charset val="204"/>
      </rPr>
      <t xml:space="preserve">Между администрацией г.Благовещенска и министерством ЖКХ Амурской области заключено соглашение о предоставлении в 2019 году субсидии на реализацию мероприятий по обеспечению жильем молодых семей на сумму 4 078,1 тыс.руб. </t>
    </r>
    <r>
      <rPr>
        <i/>
        <sz val="14"/>
        <color indexed="8"/>
        <rFont val="Times New Roman"/>
        <family val="1"/>
        <charset val="204"/>
      </rPr>
      <t>(уровень софинансирования 89,08%)</t>
    </r>
    <r>
      <rPr>
        <sz val="14"/>
        <color indexed="8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- </t>
    </r>
    <r>
      <rPr>
        <sz val="14"/>
        <rFont val="Times New Roman"/>
        <family val="1"/>
        <charset val="204"/>
      </rPr>
      <t>4550,1</t>
    </r>
    <r>
      <rPr>
        <sz val="14"/>
        <color indexed="8"/>
        <rFont val="Times New Roman"/>
        <family val="1"/>
        <charset val="204"/>
      </rPr>
      <t xml:space="preserve"> тыс.руб. Согласно списку претендентов в 2019 году выданы 3 свидетельства трем молодым семьям (общее количество граждан, входящих в состав молодых семей - 14 человек). </t>
    </r>
  </si>
  <si>
    <r>
      <t xml:space="preserve">Обустройство автомобильных дорог и обеспечение условий для безопасного дорожного движения на территории Амурской области, </t>
    </r>
    <r>
      <rPr>
        <b/>
        <sz val="14"/>
        <rFont val="Times New Roman"/>
        <family val="1"/>
        <charset val="204"/>
      </rPr>
      <t>всего</t>
    </r>
  </si>
  <si>
    <r>
      <t>Выравнивание обеспеченности муниципальных образований по реализации ими отдельных расходных обязательств (предоставление субсидии юридическим лицам на возмещение затрат, связанных с выполнением работ по устройству, ремонту и модернизации отдельных элементов обустройства автомобильных дорог в границах городского округа,</t>
    </r>
    <r>
      <rPr>
        <b/>
        <sz val="14"/>
        <rFont val="Times New Roman"/>
        <family val="1"/>
        <charset val="204"/>
      </rPr>
      <t xml:space="preserve"> всего</t>
    </r>
  </si>
  <si>
    <r>
      <t xml:space="preserve">Выравнивание обеспеченности муниципальных образований по реализации ими отдельных расходных обязательств (предоставление cубсидии казенным предприятиям на возмещение затрат, связанных с выполнением заказа по содержанию и обслуживанию средств регулирования дорожного движения, </t>
    </r>
    <r>
      <rPr>
        <b/>
        <sz val="14"/>
        <rFont val="Times New Roman"/>
        <family val="1"/>
        <charset val="204"/>
      </rPr>
      <t>всего</t>
    </r>
  </si>
  <si>
    <r>
      <t xml:space="preserve">Выравнивание обеспеченности муниципальных образований по реализации ими отдельных расходных обязательств (предоставление субсидии казенным предприятиям на возмещение затрат, связанных с выполнением заказа по содержанию и ремонту улично-дорожной сети), </t>
    </r>
    <r>
      <rPr>
        <b/>
        <sz val="14"/>
        <rFont val="Times New Roman"/>
        <family val="1"/>
        <charset val="204"/>
      </rPr>
      <t>всего</t>
    </r>
  </si>
  <si>
    <r>
      <rPr>
        <b/>
        <u/>
        <sz val="14"/>
        <color indexed="8"/>
        <rFont val="Times New Roman"/>
        <family val="1"/>
        <charset val="204"/>
      </rPr>
      <t xml:space="preserve">Освоение средств ОБ составляет 100%. </t>
    </r>
    <r>
      <rPr>
        <sz val="14"/>
        <color indexed="8"/>
        <rFont val="Times New Roman"/>
        <family val="1"/>
        <charset val="204"/>
      </rPr>
      <t>Выполнены работы по модернизации светофорного объекта на пересечении ул. Новотроицкое шоссе и ул. Воронкова, установлены дорожные знаки на 32 перекрестках улично-дорожной сети, оборудованы светодиодной подсветкой светофорные объекты на 10 перекрестках.</t>
    </r>
  </si>
  <si>
    <r>
      <rPr>
        <b/>
        <u/>
        <sz val="14"/>
        <color indexed="8"/>
        <rFont val="Times New Roman"/>
        <family val="1"/>
        <charset val="204"/>
      </rPr>
      <t xml:space="preserve">Освоение средств ОБ составляет 100%. </t>
    </r>
    <r>
      <rPr>
        <sz val="14"/>
        <color indexed="8"/>
        <rFont val="Times New Roman"/>
        <family val="1"/>
        <charset val="204"/>
      </rPr>
      <t>Предоставлена субсидия МКП "ГСТК" (подразделению по содержанию средств регулирования и элементов безопасности дорожного движения) на обслуживание 164 светофорных объектов.</t>
    </r>
  </si>
  <si>
    <r>
      <rPr>
        <b/>
        <u/>
        <sz val="14"/>
        <color indexed="8"/>
        <rFont val="Times New Roman"/>
        <family val="1"/>
        <charset val="204"/>
      </rPr>
      <t>Освоение средств ОБ составляет 100%.</t>
    </r>
    <r>
      <rPr>
        <sz val="14"/>
        <color indexed="8"/>
        <rFont val="Times New Roman"/>
        <family val="1"/>
        <charset val="204"/>
      </rPr>
      <t xml:space="preserve">  Предоставлена субсидия МКП «ГСТК» (подразделению по ремонту и содержанию дорог). Протяженность улично-дорожной сети, подлежащая механизированной уборке в соответствии с нормативными требованиями составляет 235,3 км. </t>
    </r>
  </si>
  <si>
    <t>2 муниципальные программы: "Обеспечение безопасности жизнедеятельности населения и территории города Благовещенска на 2015 - 2021 годы" и "Обеспечение доступным и комфортным жильем населения города Благовещенска на 2015-2021 годы"</t>
  </si>
  <si>
    <r>
      <t>Выравнивание обеспеченности муниципальных образований по реализации ими отдельных расходных обязательств (предоставление cубсидии юридическим лицам, предоставляющим населению услуги в отделениях бань,</t>
    </r>
    <r>
      <rPr>
        <b/>
        <sz val="14"/>
        <rFont val="Times New Roman"/>
        <family val="1"/>
        <charset val="204"/>
      </rPr>
      <t xml:space="preserve"> всего</t>
    </r>
  </si>
  <si>
    <r>
      <t xml:space="preserve">Выравнивание обеспеченности муниципальных образований по реализации ими отдельных расходных обязательств (предоставление cубсидии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общежития), </t>
    </r>
    <r>
      <rPr>
        <b/>
        <sz val="14"/>
        <rFont val="Times New Roman"/>
        <family val="1"/>
        <charset val="204"/>
      </rPr>
      <t>всего</t>
    </r>
  </si>
  <si>
    <r>
      <t xml:space="preserve">Освоение средств ОБ составляет 100%. </t>
    </r>
    <r>
      <rPr>
        <sz val="14"/>
        <color indexed="8"/>
        <rFont val="Times New Roman"/>
        <family val="1"/>
        <charset val="204"/>
      </rPr>
      <t xml:space="preserve">Предоставлена субсидия МП "Банно-прачечные услуги". В отделениях бань услуги населению города оказаны по льготному тарифу в количестве 76,7 тыс. чел. / помывок. </t>
    </r>
  </si>
  <si>
    <t>Подпрограмма "Благоустройство территории города Благовещенска"</t>
  </si>
  <si>
    <r>
      <t>Выравнивание обеспеченности муниципальных образований по реализации ими отдельных расходных обязательств (предоставление субсидии казенным предприятиям на возмещение затрат, связанных с выполнением заказа по содержанию муниципальных сетей наружного освещения и световых устройств,</t>
    </r>
    <r>
      <rPr>
        <b/>
        <sz val="14"/>
        <rFont val="Times New Roman"/>
        <family val="1"/>
        <charset val="204"/>
      </rPr>
      <t xml:space="preserve"> всего</t>
    </r>
  </si>
  <si>
    <r>
      <t xml:space="preserve">Выравнивание обеспеченности муниципальных образований по реализации ими отдельных расходных обязательств (предоставление субсидии казенным предприятиям на возмещение затрат, связанных с выполнением заказа по содержанию озелененных территорий общего пользования города Благовещенска, </t>
    </r>
    <r>
      <rPr>
        <b/>
        <sz val="14"/>
        <rFont val="Times New Roman"/>
        <family val="1"/>
        <charset val="204"/>
      </rPr>
      <t>всего</t>
    </r>
  </si>
  <si>
    <r>
      <t xml:space="preserve">Выравнивание обеспеченности муниципальных образований по реализации ими отдельных расходных обязательств (предоставление cубсидии казенным предприятиям на возмещение затрат, связанных с выполнением заказа по уборке с территорий общего пользования случайного мусора и несанкционированных свалок, а также по установке и содержанию элементов благоустройства на территориях общего пользования муниципального образования города Благовещенска, </t>
    </r>
    <r>
      <rPr>
        <b/>
        <sz val="14"/>
        <rFont val="Times New Roman"/>
        <family val="1"/>
        <charset val="204"/>
      </rPr>
      <t>всего</t>
    </r>
  </si>
  <si>
    <r>
      <t xml:space="preserve">Освоение средств ОБ составляет 100%. </t>
    </r>
    <r>
      <rPr>
        <sz val="14"/>
        <color indexed="8"/>
        <rFont val="Times New Roman"/>
        <family val="1"/>
        <charset val="204"/>
      </rPr>
      <t xml:space="preserve">Предоставлена субсидия МКП "ГСТК" (подразделению по эксплуатации и содержанию сетей наружного освещения и пассажирского транспорта) на содержание 14 305 светильников наружного освещения и содержание (техническое обслуживание) муниципальных сетей наружного освещения (284,6 км.). </t>
    </r>
  </si>
  <si>
    <r>
      <rPr>
        <b/>
        <u/>
        <sz val="14"/>
        <rFont val="Times New Roman"/>
        <family val="1"/>
        <charset val="204"/>
      </rPr>
      <t>Освоение средств ОБ составляет 100%.</t>
    </r>
    <r>
      <rPr>
        <sz val="14"/>
        <rFont val="Times New Roman"/>
        <family val="1"/>
        <charset val="204"/>
      </rPr>
      <t xml:space="preserve">  Предоставлена субсидия  МКП "ГСТК" (подразделению санитарной очистки и озеленению). Площадь обслуживаемой зеленой зоны в местах общего пользования 221,3 тыс.кв.м. </t>
    </r>
  </si>
  <si>
    <r>
      <rPr>
        <b/>
        <u/>
        <sz val="14"/>
        <rFont val="Times New Roman"/>
        <family val="1"/>
        <charset val="204"/>
      </rPr>
      <t>Освоение средств ОБ составляет 100%.</t>
    </r>
    <r>
      <rPr>
        <sz val="14"/>
        <rFont val="Times New Roman"/>
        <family val="1"/>
        <charset val="204"/>
      </rPr>
      <t xml:space="preserve"> Предоставлена субсидия МКП "ГСТК" (подразделению санитарной очистки и озеленению). Количество мусора, вывезенного на полигон ТБО составило 74,3 тыс. куб. м.</t>
    </r>
  </si>
  <si>
    <r>
      <rPr>
        <b/>
        <u/>
        <sz val="14"/>
        <color indexed="8"/>
        <rFont val="Times New Roman"/>
        <family val="1"/>
        <charset val="204"/>
      </rPr>
      <t>Подпрограмма 1</t>
    </r>
    <r>
      <rPr>
        <b/>
        <sz val="14"/>
        <color indexed="8"/>
        <rFont val="Times New Roman"/>
        <family val="1"/>
        <charset val="204"/>
      </rPr>
      <t xml:space="preserve">  «Повышение эффективности управления государственными финансами и государственным долгом Амурской области»
</t>
    </r>
  </si>
  <si>
    <r>
      <rPr>
        <b/>
        <u/>
        <sz val="14"/>
        <color indexed="8"/>
        <rFont val="Times New Roman"/>
        <family val="1"/>
        <charset val="204"/>
      </rPr>
      <t>Подпрограмма 2</t>
    </r>
    <r>
      <rPr>
        <b/>
        <sz val="14"/>
        <color indexed="8"/>
        <rFont val="Times New Roman"/>
        <family val="1"/>
        <charset val="204"/>
      </rPr>
      <t xml:space="preserve"> «Обеспечение реализации основных направлений государственной политики в отдельных сферах государственного управления на территории области</t>
    </r>
  </si>
  <si>
    <r>
      <t>Обеспечение обучающихся по общеобразовательным программам начального общего образования в муниципальных общеобразовательных организациях питанием,</t>
    </r>
    <r>
      <rPr>
        <b/>
        <sz val="14"/>
        <rFont val="Times New Roman"/>
        <family val="1"/>
        <charset val="204"/>
      </rPr>
      <t xml:space="preserve"> всего</t>
    </r>
  </si>
  <si>
    <r>
      <rPr>
        <b/>
        <u/>
        <sz val="14"/>
        <color indexed="8"/>
        <rFont val="Times New Roman"/>
        <family val="1"/>
        <charset val="204"/>
      </rPr>
      <t>Освоение средств ОБ составляет 78,6%.</t>
    </r>
    <r>
      <rPr>
        <sz val="14"/>
        <color indexed="8"/>
        <rFont val="Times New Roman"/>
        <family val="1"/>
        <charset val="204"/>
      </rPr>
      <t xml:space="preserve"> Предоставлено бесплатное питание 12 448 обучающимся начальных классов.</t>
    </r>
  </si>
  <si>
    <r>
      <t xml:space="preserve">В 2019 году муниципальным образованием городом Благовещенском принято участие </t>
    </r>
    <r>
      <rPr>
        <b/>
        <sz val="14"/>
        <rFont val="Times New Roman"/>
        <family val="1"/>
        <charset val="204"/>
      </rPr>
      <t>в 7 государственных программах РФ (8 подпрограммах)</t>
    </r>
    <r>
      <rPr>
        <sz val="14"/>
        <rFont val="Times New Roman"/>
        <family val="1"/>
        <charset val="204"/>
      </rPr>
      <t xml:space="preserve">, финансируемых из федерального бюджета, </t>
    </r>
    <r>
      <rPr>
        <b/>
        <sz val="14"/>
        <rFont val="Times New Roman"/>
        <family val="1"/>
        <charset val="204"/>
      </rPr>
      <t>12 государственных программах Амурской области (20 подпрограммах)</t>
    </r>
    <r>
      <rPr>
        <sz val="14"/>
        <rFont val="Times New Roman"/>
        <family val="1"/>
        <charset val="204"/>
      </rPr>
      <t xml:space="preserve">, финансируемых из областного бюджета. Общая сумма привлеченных средств из федерального и областного бюджетов составила   </t>
    </r>
    <r>
      <rPr>
        <b/>
        <sz val="14"/>
        <rFont val="Times New Roman"/>
        <family val="1"/>
        <charset val="204"/>
      </rPr>
      <t>3 420,4 млн. руб.</t>
    </r>
    <r>
      <rPr>
        <sz val="14"/>
        <rFont val="Times New Roman"/>
        <family val="1"/>
        <charset val="204"/>
      </rPr>
      <t xml:space="preserve"> Средства федерального бюджета освоены на </t>
    </r>
    <r>
      <rPr>
        <b/>
        <sz val="14"/>
        <rFont val="Times New Roman"/>
        <family val="1"/>
        <charset val="204"/>
      </rPr>
      <t>93,5%</t>
    </r>
    <r>
      <rPr>
        <sz val="14"/>
        <rFont val="Times New Roman"/>
        <family val="1"/>
        <charset val="204"/>
      </rPr>
      <t xml:space="preserve">, областного бюджета на </t>
    </r>
    <r>
      <rPr>
        <b/>
        <sz val="14"/>
        <rFont val="Times New Roman"/>
        <family val="1"/>
        <charset val="204"/>
      </rPr>
      <t>95,7%</t>
    </r>
    <r>
      <rPr>
        <sz val="14"/>
        <rFont val="Times New Roman"/>
        <family val="1"/>
        <charset val="204"/>
      </rPr>
      <t xml:space="preserve">. В том числе принято участие в реализации </t>
    </r>
    <r>
      <rPr>
        <b/>
        <sz val="14"/>
        <rFont val="Times New Roman"/>
        <family val="1"/>
        <charset val="204"/>
      </rPr>
      <t>5 национальных проектов Российской Федерации (7 федеральных и региональных проектов)</t>
    </r>
    <r>
      <rPr>
        <sz val="14"/>
        <rFont val="Times New Roman"/>
        <family val="1"/>
        <charset val="204"/>
      </rPr>
      <t xml:space="preserve">, финансируемых из федерального и областного бюджетов в рамках государственных программ Российской Федерации и Амурской области. Общая сумма привлеченных средств из федерального и областного бюджетов составила </t>
    </r>
    <r>
      <rPr>
        <b/>
        <sz val="14"/>
        <rFont val="Times New Roman"/>
        <family val="1"/>
        <charset val="204"/>
      </rPr>
      <t xml:space="preserve">843,7 млн.руб. </t>
    </r>
    <r>
      <rPr>
        <sz val="14"/>
        <rFont val="Times New Roman"/>
        <family val="1"/>
        <charset val="204"/>
      </rPr>
      <t xml:space="preserve">Средства федерального бюджета освоены на </t>
    </r>
    <r>
      <rPr>
        <b/>
        <sz val="14"/>
        <rFont val="Times New Roman"/>
        <family val="1"/>
        <charset val="204"/>
      </rPr>
      <t>95,9%</t>
    </r>
    <r>
      <rPr>
        <sz val="14"/>
        <rFont val="Times New Roman"/>
        <family val="1"/>
        <charset val="204"/>
      </rPr>
      <t xml:space="preserve">, областного бюджета на </t>
    </r>
    <r>
      <rPr>
        <b/>
        <sz val="14"/>
        <rFont val="Times New Roman"/>
        <family val="1"/>
        <charset val="204"/>
      </rPr>
      <t>61,1%</t>
    </r>
    <r>
      <rPr>
        <sz val="14"/>
        <rFont val="Times New Roman"/>
        <family val="1"/>
        <charset val="204"/>
      </rPr>
      <t xml:space="preserve">.) 
</t>
    </r>
  </si>
  <si>
    <t xml:space="preserve">Приобретено одно жилое помещение общей площадью 0,06 тыс. кв. м., что позволило расселить 3 человека. Остаток средств в сумме 5,4 тыс. руб. подлежит возврату в областной бюджет. </t>
  </si>
  <si>
    <t xml:space="preserve">Произведены выплаты возмещений по 36 соглашениям, что позволило расселить 80 человек. Остаток средств в сумме 37,2 тыс. руб. подлежит возврату в областной бюджет. 
</t>
  </si>
  <si>
    <r>
      <rPr>
        <b/>
        <u/>
        <sz val="14"/>
        <rFont val="Times New Roman"/>
        <family val="1"/>
        <charset val="204"/>
      </rPr>
      <t xml:space="preserve">Освоение средств ФБ и ОБ составляет 100%. </t>
    </r>
    <r>
      <rPr>
        <sz val="14"/>
        <rFont val="Times New Roman"/>
        <family val="1"/>
        <charset val="204"/>
      </rPr>
      <t xml:space="preserve"> Между администрацией города Благовещенска и министерством социальной защиты населения Амурской области заключено соглашение от 01.03.2019 №1 (доп.соглашения) о предоставлении в 2019 году субвенции из федерального и областного бюджетов бюджету муниципального образования города Благовещенска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. Приобретены 19 жилых помещений на общую сумму 32 007,7 тыс.руб., выплачена компенсация за предоставление 2х жилых помещений из муниципального жилищного фонда на общую сумму 3 527,7 тыс.руб. </t>
    </r>
  </si>
  <si>
    <r>
      <t xml:space="preserve">В 2019 году произведена выплата аванса в сумме 36 530,6 тыс. руб. по заключенным в 2019 году 7 контрактам на общую сумму 181 535,7 тыс. руб. на приобретение 88 благоустроенных жилых квартир общей площадью 3 055,4 кв. м, на первичном рынке недвижимости, создаваемых в будущем. </t>
    </r>
    <r>
      <rPr>
        <b/>
        <sz val="14"/>
        <rFont val="Times New Roman"/>
        <family val="1"/>
        <charset val="204"/>
      </rPr>
      <t>Планируемый срок передачи квартир до 01.11.2020.</t>
    </r>
  </si>
  <si>
    <r>
      <rPr>
        <b/>
        <u/>
        <sz val="14"/>
        <rFont val="Times New Roman"/>
        <family val="1"/>
        <charset val="204"/>
      </rPr>
      <t>Освоение средств ОБ составляет 99,3 %.</t>
    </r>
    <r>
      <rPr>
        <sz val="14"/>
        <rFont val="Times New Roman"/>
        <family val="1"/>
        <charset val="204"/>
      </rPr>
      <t xml:space="preserve"> Между администрацией города Благовещенска и министерством транспорта и дорожного хозяйства Амурской области заключено соглашение от 17.05.2019 № 203-05/с (дополнительное соглашение от 12.11.2019 №4) о предоставлении в 2019 году из областного бюджета субсидии на софинансирование расходов по осуществлению дорожной деятельности в отношении автомобильных дорог местного значения и сооружений на них в размере 173 573,1 тыс.руб. от общего объема бюджетных ассигнований, предусматриваемых в бюджете города на финансовое обеспечение расходных обязательств - 189 066,0 тыс. руб. В рамках мероприятия выполнены строительно-монтажные работы на объекте «Строительство дорог в районе «5-й стройки» для обеспечения транспортной инфраструктурой земельных участков, предоставленных многодетным семьям I этап» (восстановление и закрепление трассы по ул.Энтузиастов - 956,73 метра). Исполнен муниципальный контракт от 28.05.2018 № 222803 на сумму 66 448,5 тыс.руб., заключенный МУ «ГУКС» с ООО «СТРОЙУЮТ».   
</t>
    </r>
  </si>
  <si>
    <r>
      <rPr>
        <b/>
        <u/>
        <sz val="14"/>
        <rFont val="Times New Roman"/>
        <family val="1"/>
        <charset val="204"/>
      </rPr>
      <t>Освоение средств ОБ составляет 98,9%.</t>
    </r>
    <r>
      <rPr>
        <sz val="14"/>
        <rFont val="Times New Roman"/>
        <family val="1"/>
        <charset val="204"/>
      </rPr>
      <t xml:space="preserve"> Между администрацией города Благовещенска и министерством транспорта и дорожного хозяйства Амурской области заключено соглашение от 17.05.2019 № 203-05/с (дополнительное соглашение от 12.11.2019 №4) о предоставлении в 2019 году из областного бюджета субсидии на софинансирование расходов по осуществлению дорожной деятельности в отношении автомобильных дорог местного значения и сооружений на них в размере 173 573,1 тыс.руб. от общего объема бюджетных ассигнований, предусматриваемых в бюджете города на финансовое обеспечение расходных обязательств - 189 066,0 тыс. руб. В рамках мероприятия средства направлены на: </t>
    </r>
    <r>
      <rPr>
        <b/>
        <sz val="14"/>
        <rFont val="Times New Roman"/>
        <family val="1"/>
        <charset val="204"/>
      </rPr>
      <t>1)содержание и эксплуатацию 23 камер видео-, фото- фиксации нарушений правил дорожного движения</t>
    </r>
    <r>
      <rPr>
        <sz val="14"/>
        <rFont val="Times New Roman"/>
        <family val="1"/>
        <charset val="204"/>
      </rPr>
      <t xml:space="preserve"> в размере 3 682,7 тыс.руб. (ОБ, ЖКХ); </t>
    </r>
    <r>
      <rPr>
        <b/>
        <sz val="14"/>
        <rFont val="Times New Roman"/>
        <family val="1"/>
        <charset val="204"/>
      </rPr>
      <t>2)развитие улично-дорожной сети</t>
    </r>
    <r>
      <rPr>
        <sz val="14"/>
        <rFont val="Times New Roman"/>
        <family val="1"/>
        <charset val="204"/>
      </rPr>
      <t xml:space="preserve"> мощностью 11 075 п.м. (ремонт тротуаров, парковочной стоянки, автобусных остановок (2 павильона), проездов,УДС, покрытия переходного типа, системы водоотведения; обустройство гостевых парковок; устройство наружного освещения, искусственной неровности (островок безопасности); ремонт и модернизация 82 светофорных объектов). МУ «ГУКС» иполнен м/к от 28.05.2019 № 282056 на ремонт УДС г.Благовещенска (дорожный фонд) с ООО «САР-ДОРОЖНИК» на сумму 82 486,3 тыс.руб.; </t>
    </r>
    <r>
      <rPr>
        <b/>
        <sz val="14"/>
        <rFont val="Times New Roman"/>
        <family val="1"/>
        <charset val="204"/>
      </rPr>
      <t>3)предпроектное обследование автомобильного моста по ул. Шевченко – ул. Северная</t>
    </r>
    <r>
      <rPr>
        <sz val="14"/>
        <rFont val="Times New Roman"/>
        <family val="1"/>
        <charset val="204"/>
      </rPr>
      <t xml:space="preserve"> (10.09.2019 материалы отчета приняты в полном объеме, исполнен м/к от 17.06.2019 №2019.0222 на сумму 184,5 тыс. руб., заключенный МУ «ГУКС» с ООО «Научно-исследовательский центр по сейсмостойкому строительству» (г.Хабаровск)); </t>
    </r>
    <r>
      <rPr>
        <b/>
        <sz val="14"/>
        <rFont val="Times New Roman"/>
        <family val="1"/>
        <charset val="204"/>
      </rPr>
      <t>4)капитальный ремонт автомобильного моста через р.Зея.</t>
    </r>
    <r>
      <rPr>
        <sz val="14"/>
        <rFont val="Times New Roman"/>
        <family val="1"/>
        <charset val="204"/>
      </rPr>
      <t xml:space="preserve"> (МУ «ГУКС» заключен м/к от 05.12.2019 №0564/2019  с ООО «ПЕТРОМОДЕЛИНГ ПРОЕКТ» на сумму 29 666,6 тыс.руб., осуществлено авансирование на сумму 4 593,3 тыс.руб. (15,5%)); </t>
    </r>
    <r>
      <rPr>
        <b/>
        <sz val="14"/>
        <rFont val="Times New Roman"/>
        <family val="1"/>
        <charset val="204"/>
      </rPr>
      <t>5)обследование путепровода через ул. Загородная - ул.Северная</t>
    </r>
    <r>
      <rPr>
        <sz val="14"/>
        <rFont val="Times New Roman"/>
        <family val="1"/>
        <charset val="204"/>
      </rPr>
      <t xml:space="preserve"> (исполнен договор от 07.10.2019 № 129/2019 на сумму 298,0 тыс.руб., заключенный МУ «ГУКС» с ООО «МАГНУС МОСТ»).
</t>
    </r>
  </si>
  <si>
    <r>
      <rPr>
        <b/>
        <u/>
        <sz val="14"/>
        <rFont val="Times New Roman"/>
        <family val="1"/>
        <charset val="204"/>
      </rPr>
      <t xml:space="preserve">Освоение средств ФБ составляет 93%,  ОБ - 33,7%.  </t>
    </r>
    <r>
      <rPr>
        <sz val="14"/>
        <rFont val="Times New Roman"/>
        <family val="1"/>
        <charset val="204"/>
      </rPr>
      <t xml:space="preserve">Между администрацией города Благовещенска и министерством транспорта и дорожного хозяйства Амурской области в целях  осуществления дорожной деятельности в рамках реализации национального проекта "БКАД" заключены </t>
    </r>
    <r>
      <rPr>
        <b/>
        <sz val="14"/>
        <rFont val="Times New Roman"/>
        <family val="1"/>
        <charset val="204"/>
      </rPr>
      <t>соглашения: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1)</t>
    </r>
    <r>
      <rPr>
        <sz val="14"/>
        <rFont val="Times New Roman"/>
        <family val="1"/>
        <charset val="204"/>
      </rPr>
      <t xml:space="preserve"> от 11.04.2019 № 10701000-1-2019-005 (дополнительное соглашение от 23.12.2019) о предоставлении </t>
    </r>
    <r>
      <rPr>
        <b/>
        <sz val="14"/>
        <rFont val="Times New Roman"/>
        <family val="1"/>
        <charset val="204"/>
      </rPr>
      <t>иного межбюджетного трансферта (далее-ИМБТ) из федерального бюджета</t>
    </r>
    <r>
      <rPr>
        <sz val="14"/>
        <rFont val="Times New Roman"/>
        <family val="1"/>
        <charset val="204"/>
      </rPr>
      <t xml:space="preserve">, имеющего целевое назначение, на 2019 год и плановый период 2020-2021 гг. в размере 1 049 361,0 тыс. руб. (в том числе: </t>
    </r>
    <r>
      <rPr>
        <b/>
        <sz val="14"/>
        <rFont val="Times New Roman"/>
        <family val="1"/>
        <charset val="204"/>
      </rPr>
      <t>2019 год - ‪403 667,0 тыс.руб.</t>
    </r>
    <r>
      <rPr>
        <sz val="14"/>
        <rFont val="Times New Roman"/>
        <family val="1"/>
        <charset val="204"/>
      </rPr>
      <t xml:space="preserve">, 2020 год - ‪315 742,0 тыс. руб., 2021 год - ‪329 952,0 тыс.руб.); </t>
    </r>
    <r>
      <rPr>
        <b/>
        <sz val="14"/>
        <rFont val="Times New Roman"/>
        <family val="1"/>
        <charset val="204"/>
      </rPr>
      <t>‬‬‬‬‬‬‬‬‬‬‬‬‬‬‬‬‬‬‬2)</t>
    </r>
    <r>
      <rPr>
        <sz val="14"/>
        <rFont val="Times New Roman"/>
        <family val="1"/>
        <charset val="204"/>
      </rPr>
      <t xml:space="preserve"> от 14.06.2019 № 223-06/с о предоставлении </t>
    </r>
    <r>
      <rPr>
        <b/>
        <sz val="14"/>
        <rFont val="Times New Roman"/>
        <family val="1"/>
        <charset val="204"/>
      </rPr>
      <t>ИМБТ из областного бюджета</t>
    </r>
    <r>
      <rPr>
        <sz val="14"/>
        <rFont val="Times New Roman"/>
        <family val="1"/>
        <charset val="204"/>
      </rPr>
      <t xml:space="preserve"> на 2019 год и плановый период 2020 и 2021 годов в размере 476 038,0 тыс. руб. (в том числе: </t>
    </r>
    <r>
      <rPr>
        <b/>
        <sz val="14"/>
        <rFont val="Times New Roman"/>
        <family val="1"/>
        <charset val="204"/>
      </rPr>
      <t>2019 год - 91 732,0 тыс. руб.,</t>
    </r>
    <r>
      <rPr>
        <sz val="14"/>
        <rFont val="Times New Roman"/>
        <family val="1"/>
        <charset val="204"/>
      </rPr>
      <t xml:space="preserve"> 2020 год - 204 258,0 тыс. руб., 2021 год - 180 048,0тыс. руб.). МУ «ГУКС» заключены муниципальные контракты на выполнение работ по ремонту автомобильных дорог в городе Благовещенске </t>
    </r>
    <r>
      <rPr>
        <b/>
        <sz val="14"/>
        <rFont val="Times New Roman"/>
        <family val="1"/>
        <charset val="204"/>
      </rPr>
      <t>на общую сумму ИМБТ из федерального и областного бюджетов</t>
    </r>
    <r>
      <rPr>
        <sz val="14"/>
        <rFont val="Times New Roman"/>
        <family val="1"/>
        <charset val="204"/>
      </rPr>
      <t xml:space="preserve">. </t>
    </r>
    <r>
      <rPr>
        <b/>
        <sz val="14"/>
        <rFont val="Times New Roman"/>
        <family val="1"/>
        <charset val="204"/>
      </rPr>
      <t xml:space="preserve">Достигнутый результат: </t>
    </r>
    <r>
      <rPr>
        <sz val="14"/>
        <rFont val="Times New Roman"/>
        <family val="1"/>
        <charset val="204"/>
      </rPr>
      <t xml:space="preserve">благоустроена (модернизирована) дорожная сеть городской агломерации в целях приведения в нормативное состояние, снижения уровня перегрузки и ликвидации мест концентрации ДТП (выполнен ремонт дорожного покрытия на 22 участках улично-дорожной сети, приведено в соответствие 8,2 км автомобильных дорог, обустроено 4,06 км наружного освещения). </t>
    </r>
    <r>
      <rPr>
        <b/>
        <sz val="14"/>
        <rFont val="Times New Roman"/>
        <family val="1"/>
        <charset val="204"/>
      </rPr>
      <t>Остаток неосвоенных средств федерального и областного бюджетов направлен на оплату авансов муниципальных контрактов, планируемых к реализации в 2020 году.</t>
    </r>
    <r>
      <rPr>
        <sz val="14"/>
        <rFont val="Times New Roman"/>
        <family val="1"/>
        <charset val="204"/>
      </rPr>
      <t xml:space="preserve"> Средства городского бюджета направлены на осуществление строительного контроля при выполнении работ по ремонту автомобильных дорог города в рамках НП «БКАД» (МУ «ГУКС» исполнены муниципальные контракты от 03.06.2019 № 2019.0180 с ООО «Прогресс Строй» и от 02.12.2019  № 251/2019 с ООО «ТСК «ВОСТОК-Строймаркет»).
</t>
    </r>
  </si>
  <si>
    <r>
      <rPr>
        <b/>
        <u/>
        <sz val="14"/>
        <rFont val="Times New Roman"/>
        <family val="1"/>
        <charset val="204"/>
      </rPr>
      <t>Освоение средств ОБ составляет 99%.</t>
    </r>
    <r>
      <rPr>
        <sz val="14"/>
        <rFont val="Times New Roman"/>
        <family val="1"/>
        <charset val="204"/>
      </rPr>
      <t xml:space="preserve">  Предоставлены 3 субсидии юридическим лицам (ООО «Амур АРС», ООО «Благовещенская Управляющая Компания», ООО «Восток») на возмещение недополученных доходов, в связи с предоставлением населению жилищных услуг по утвержденным администрацией тарифам, не обеспечивающим возмещение экономически обоснованных затрат . Площадь неблагоустроенного жилищного фонда обслуживаемая по льготному тарифу составляет 54,8 тыс. кв.м. Остаток средств в размере 84,7 тыс.руб. подлежит возврату в бюджет Амурской области.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</si>
</sst>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1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Calibri"/>
      <family val="2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libri"/>
      <family val="2"/>
    </font>
    <font>
      <i/>
      <u/>
      <sz val="14"/>
      <color indexed="8"/>
      <name val="Times New Roman"/>
      <family val="1"/>
      <charset val="204"/>
    </font>
    <font>
      <i/>
      <u/>
      <sz val="13"/>
      <color indexed="8"/>
      <name val="Times New Roman"/>
      <family val="1"/>
      <charset val="204"/>
    </font>
    <font>
      <sz val="13"/>
      <color indexed="8"/>
      <name val="Calibri"/>
      <family val="2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6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1" fillId="0" borderId="0" xfId="0" applyFont="1" applyFill="1" applyAlignment="1">
      <alignment horizontal="left"/>
    </xf>
    <xf numFmtId="0" fontId="12" fillId="0" borderId="0" xfId="0" applyFont="1" applyFill="1"/>
    <xf numFmtId="0" fontId="2" fillId="0" borderId="0" xfId="0" applyFont="1" applyFill="1"/>
    <xf numFmtId="0" fontId="1" fillId="3" borderId="0" xfId="0" applyFont="1" applyFill="1"/>
    <xf numFmtId="0" fontId="7" fillId="3" borderId="0" xfId="0" applyFont="1" applyFill="1"/>
    <xf numFmtId="0" fontId="14" fillId="3" borderId="1" xfId="0" applyFont="1" applyFill="1" applyBorder="1" applyAlignment="1">
      <alignment horizontal="left" vertical="top" wrapText="1"/>
    </xf>
    <xf numFmtId="0" fontId="1" fillId="6" borderId="0" xfId="0" applyFont="1" applyFill="1"/>
    <xf numFmtId="0" fontId="1" fillId="7" borderId="0" xfId="0" applyFont="1" applyFill="1"/>
    <xf numFmtId="0" fontId="1" fillId="4" borderId="0" xfId="0" applyFont="1" applyFill="1"/>
    <xf numFmtId="0" fontId="12" fillId="3" borderId="0" xfId="0" applyFont="1" applyFill="1"/>
    <xf numFmtId="0" fontId="19" fillId="7" borderId="0" xfId="0" applyFont="1" applyFill="1" applyBorder="1"/>
    <xf numFmtId="0" fontId="19" fillId="7" borderId="8" xfId="0" applyFont="1" applyFill="1" applyBorder="1"/>
    <xf numFmtId="0" fontId="19" fillId="7" borderId="1" xfId="0" applyFont="1" applyFill="1" applyBorder="1"/>
    <xf numFmtId="0" fontId="19" fillId="0" borderId="0" xfId="0" applyFont="1" applyFill="1" applyBorder="1"/>
    <xf numFmtId="0" fontId="19" fillId="0" borderId="8" xfId="0" applyFont="1" applyFill="1" applyBorder="1"/>
    <xf numFmtId="0" fontId="19" fillId="0" borderId="1" xfId="0" applyFont="1" applyFill="1" applyBorder="1"/>
    <xf numFmtId="0" fontId="1" fillId="7" borderId="0" xfId="0" applyFont="1" applyFill="1" applyAlignment="1">
      <alignment horizontal="center" vertical="center"/>
    </xf>
    <xf numFmtId="0" fontId="6" fillId="7" borderId="0" xfId="0" applyFont="1" applyFill="1"/>
    <xf numFmtId="0" fontId="1" fillId="5" borderId="0" xfId="0" applyFont="1" applyFill="1"/>
    <xf numFmtId="0" fontId="12" fillId="5" borderId="0" xfId="0" applyFont="1" applyFill="1"/>
    <xf numFmtId="0" fontId="12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5" fillId="3" borderId="1" xfId="0" applyFont="1" applyFill="1" applyBorder="1" applyAlignment="1">
      <alignment horizontal="left" vertical="top" wrapText="1"/>
    </xf>
    <xf numFmtId="0" fontId="1" fillId="2" borderId="0" xfId="0" applyFont="1" applyFill="1"/>
    <xf numFmtId="0" fontId="1" fillId="5" borderId="0" xfId="0" applyFont="1" applyFill="1" applyBorder="1"/>
    <xf numFmtId="0" fontId="1" fillId="5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/>
    <xf numFmtId="0" fontId="1" fillId="3" borderId="0" xfId="0" applyFont="1" applyFill="1" applyBorder="1"/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14" fillId="3" borderId="0" xfId="0" applyFont="1" applyFill="1" applyAlignment="1">
      <alignment horizontal="left"/>
    </xf>
    <xf numFmtId="0" fontId="9" fillId="3" borderId="1" xfId="0" applyFont="1" applyFill="1" applyBorder="1" applyAlignment="1">
      <alignment horizontal="left" vertical="top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top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right" vertical="top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right" vertical="top" wrapText="1"/>
    </xf>
    <xf numFmtId="0" fontId="21" fillId="0" borderId="1" xfId="0" applyFont="1" applyFill="1" applyBorder="1" applyAlignment="1">
      <alignment horizontal="right" vertical="top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2" fontId="11" fillId="3" borderId="3" xfId="0" applyNumberFormat="1" applyFont="1" applyFill="1" applyBorder="1" applyAlignment="1">
      <alignment horizontal="right" vertical="top" wrapText="1"/>
    </xf>
    <xf numFmtId="164" fontId="20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right" vertical="center" wrapText="1"/>
    </xf>
    <xf numFmtId="0" fontId="21" fillId="3" borderId="6" xfId="0" applyFont="1" applyFill="1" applyBorder="1" applyAlignment="1">
      <alignment horizontal="right" vertical="center" wrapText="1"/>
    </xf>
    <xf numFmtId="0" fontId="15" fillId="3" borderId="3" xfId="0" applyFont="1" applyFill="1" applyBorder="1" applyAlignment="1">
      <alignment horizontal="left" vertical="top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top" wrapText="1"/>
    </xf>
    <xf numFmtId="164" fontId="15" fillId="3" borderId="3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right" vertical="top" wrapText="1"/>
    </xf>
    <xf numFmtId="0" fontId="21" fillId="3" borderId="6" xfId="0" applyFont="1" applyFill="1" applyBorder="1" applyAlignment="1">
      <alignment horizontal="right" vertical="top" wrapText="1"/>
    </xf>
    <xf numFmtId="0" fontId="15" fillId="3" borderId="6" xfId="0" applyFont="1" applyFill="1" applyBorder="1" applyAlignment="1">
      <alignment horizontal="left" vertical="top" wrapText="1"/>
    </xf>
    <xf numFmtId="0" fontId="21" fillId="3" borderId="10" xfId="0" applyFont="1" applyFill="1" applyBorder="1" applyAlignment="1">
      <alignment horizontal="right" vertical="top" wrapText="1"/>
    </xf>
    <xf numFmtId="164" fontId="14" fillId="3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/>
    <xf numFmtId="0" fontId="15" fillId="3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0" fontId="12" fillId="2" borderId="0" xfId="0" applyFont="1" applyFill="1"/>
    <xf numFmtId="0" fontId="6" fillId="5" borderId="0" xfId="0" applyFont="1" applyFill="1"/>
    <xf numFmtId="0" fontId="1" fillId="5" borderId="1" xfId="0" applyFont="1" applyFill="1" applyBorder="1" applyAlignment="1">
      <alignment horizontal="left"/>
    </xf>
    <xf numFmtId="164" fontId="14" fillId="3" borderId="2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right" vertical="top" wrapText="1"/>
    </xf>
    <xf numFmtId="0" fontId="14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21" fillId="4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right" vertical="top" wrapText="1"/>
    </xf>
    <xf numFmtId="164" fontId="4" fillId="3" borderId="0" xfId="0" applyNumberFormat="1" applyFont="1" applyFill="1" applyAlignment="1">
      <alignment horizontal="center" vertical="center"/>
    </xf>
    <xf numFmtId="0" fontId="1" fillId="8" borderId="0" xfId="0" applyFont="1" applyFill="1"/>
    <xf numFmtId="0" fontId="12" fillId="8" borderId="0" xfId="0" applyFont="1" applyFill="1"/>
    <xf numFmtId="0" fontId="10" fillId="4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11" fillId="3" borderId="6" xfId="0" applyFont="1" applyFill="1" applyBorder="1" applyAlignment="1">
      <alignment horizontal="left" vertical="center" wrapText="1"/>
    </xf>
    <xf numFmtId="164" fontId="28" fillId="0" borderId="0" xfId="0" applyNumberFormat="1" applyFont="1" applyFill="1" applyAlignment="1">
      <alignment horizontal="right"/>
    </xf>
    <xf numFmtId="164" fontId="29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right"/>
    </xf>
    <xf numFmtId="0" fontId="30" fillId="0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22" fillId="3" borderId="3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7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left" vertical="top" wrapText="1"/>
    </xf>
    <xf numFmtId="0" fontId="15" fillId="3" borderId="9" xfId="0" applyFont="1" applyFill="1" applyBorder="1" applyAlignment="1">
      <alignment horizontal="left" vertical="top" wrapText="1"/>
    </xf>
    <xf numFmtId="0" fontId="23" fillId="3" borderId="3" xfId="0" applyFont="1" applyFill="1" applyBorder="1" applyAlignment="1">
      <alignment horizontal="left" vertical="top" wrapText="1"/>
    </xf>
    <xf numFmtId="0" fontId="23" fillId="3" borderId="4" xfId="0" applyFont="1" applyFill="1" applyBorder="1" applyAlignment="1">
      <alignment horizontal="left" vertical="top" wrapText="1"/>
    </xf>
    <xf numFmtId="0" fontId="23" fillId="3" borderId="2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center" vertical="top" wrapText="1"/>
    </xf>
    <xf numFmtId="0" fontId="4" fillId="7" borderId="7" xfId="0" applyFont="1" applyFill="1" applyBorder="1" applyAlignment="1">
      <alignment horizontal="center" vertical="top" wrapText="1"/>
    </xf>
    <xf numFmtId="0" fontId="4" fillId="7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26" fillId="3" borderId="6" xfId="0" applyFont="1" applyFill="1" applyBorder="1" applyAlignment="1">
      <alignment horizontal="left" vertical="center" wrapText="1"/>
    </xf>
    <xf numFmtId="0" fontId="26" fillId="3" borderId="7" xfId="0" applyFont="1" applyFill="1" applyBorder="1" applyAlignment="1">
      <alignment horizontal="left" vertical="center" wrapText="1"/>
    </xf>
    <xf numFmtId="0" fontId="26" fillId="3" borderId="8" xfId="0" applyFont="1" applyFill="1" applyBorder="1" applyAlignment="1">
      <alignment horizontal="left" vertical="center" wrapText="1"/>
    </xf>
    <xf numFmtId="0" fontId="9" fillId="8" borderId="6" xfId="0" applyFont="1" applyFill="1" applyBorder="1" applyAlignment="1">
      <alignment horizontal="center" vertical="top" wrapText="1"/>
    </xf>
    <xf numFmtId="0" fontId="9" fillId="8" borderId="7" xfId="0" applyFont="1" applyFill="1" applyBorder="1" applyAlignment="1">
      <alignment horizontal="center" vertical="top" wrapText="1"/>
    </xf>
    <xf numFmtId="0" fontId="9" fillId="8" borderId="8" xfId="0" applyFont="1" applyFill="1" applyBorder="1" applyAlignment="1">
      <alignment horizontal="center" vertical="top" wrapText="1"/>
    </xf>
    <xf numFmtId="0" fontId="4" fillId="8" borderId="6" xfId="0" applyFont="1" applyFill="1" applyBorder="1" applyAlignment="1">
      <alignment horizontal="center" vertical="top" wrapText="1"/>
    </xf>
    <xf numFmtId="0" fontId="4" fillId="8" borderId="7" xfId="0" applyFont="1" applyFill="1" applyBorder="1" applyAlignment="1">
      <alignment horizontal="center" vertical="top" wrapText="1"/>
    </xf>
    <xf numFmtId="0" fontId="4" fillId="8" borderId="8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3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top"/>
    </xf>
    <xf numFmtId="0" fontId="14" fillId="3" borderId="4" xfId="0" applyFont="1" applyFill="1" applyBorder="1" applyAlignment="1">
      <alignment horizontal="left" vertical="top"/>
    </xf>
    <xf numFmtId="0" fontId="14" fillId="3" borderId="2" xfId="0" applyFont="1" applyFill="1" applyBorder="1" applyAlignment="1">
      <alignment horizontal="left" vertical="top"/>
    </xf>
    <xf numFmtId="0" fontId="22" fillId="3" borderId="3" xfId="0" applyFont="1" applyFill="1" applyBorder="1" applyAlignment="1">
      <alignment horizontal="left" vertical="top"/>
    </xf>
    <xf numFmtId="0" fontId="22" fillId="3" borderId="4" xfId="0" applyFont="1" applyFill="1" applyBorder="1" applyAlignment="1">
      <alignment horizontal="left" vertical="top"/>
    </xf>
    <xf numFmtId="0" fontId="22" fillId="3" borderId="2" xfId="0" applyFont="1" applyFill="1" applyBorder="1" applyAlignment="1">
      <alignment horizontal="left" vertical="top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top" wrapText="1"/>
    </xf>
    <xf numFmtId="0" fontId="4" fillId="7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6" fillId="3" borderId="0" xfId="0" applyFont="1" applyFill="1"/>
    <xf numFmtId="0" fontId="12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164" fontId="15" fillId="3" borderId="3" xfId="0" applyNumberFormat="1" applyFont="1" applyFill="1" applyBorder="1" applyAlignment="1">
      <alignment horizontal="left" vertical="top" wrapText="1"/>
    </xf>
    <xf numFmtId="164" fontId="15" fillId="3" borderId="4" xfId="0" applyNumberFormat="1" applyFont="1" applyFill="1" applyBorder="1" applyAlignment="1">
      <alignment horizontal="left" vertical="top" wrapText="1"/>
    </xf>
    <xf numFmtId="164" fontId="15" fillId="3" borderId="2" xfId="0" applyNumberFormat="1" applyFont="1" applyFill="1" applyBorder="1" applyAlignment="1">
      <alignment horizontal="left" vertical="top" wrapText="1"/>
    </xf>
    <xf numFmtId="0" fontId="3" fillId="3" borderId="0" xfId="0" applyFont="1" applyFill="1"/>
    <xf numFmtId="0" fontId="30" fillId="3" borderId="0" xfId="0" applyFont="1" applyFill="1"/>
    <xf numFmtId="0" fontId="2" fillId="3" borderId="0" xfId="0" applyNumberFormat="1" applyFont="1" applyFill="1"/>
    <xf numFmtId="0" fontId="2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/>
    </xf>
    <xf numFmtId="0" fontId="1" fillId="3" borderId="6" xfId="0" applyFont="1" applyFill="1" applyBorder="1"/>
    <xf numFmtId="0" fontId="1" fillId="5" borderId="8" xfId="0" applyFont="1" applyFill="1" applyBorder="1" applyAlignment="1">
      <alignment horizontal="left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0" borderId="0" xfId="0" applyFont="1" applyFill="1" applyBorder="1"/>
    <xf numFmtId="0" fontId="3" fillId="3" borderId="0" xfId="0" applyFont="1" applyFill="1" applyBorder="1"/>
    <xf numFmtId="0" fontId="3" fillId="0" borderId="0" xfId="0" applyFont="1" applyFill="1" applyBorder="1"/>
    <xf numFmtId="0" fontId="30" fillId="3" borderId="0" xfId="0" applyFont="1" applyFill="1" applyBorder="1"/>
    <xf numFmtId="0" fontId="30" fillId="0" borderId="0" xfId="0" applyFont="1" applyFill="1" applyBorder="1"/>
    <xf numFmtId="0" fontId="2" fillId="3" borderId="0" xfId="0" applyNumberFormat="1" applyFont="1" applyFill="1" applyBorder="1"/>
    <xf numFmtId="0" fontId="2" fillId="0" borderId="0" xfId="0" applyNumberFormat="1" applyFont="1" applyFill="1" applyBorder="1"/>
    <xf numFmtId="0" fontId="7" fillId="3" borderId="0" xfId="0" applyFont="1" applyFill="1" applyBorder="1"/>
    <xf numFmtId="0" fontId="6" fillId="3" borderId="0" xfId="0" applyFont="1" applyFill="1" applyBorder="1"/>
    <xf numFmtId="0" fontId="6" fillId="0" borderId="0" xfId="0" applyFont="1" applyFill="1" applyBorder="1"/>
    <xf numFmtId="0" fontId="1" fillId="6" borderId="0" xfId="0" applyFont="1" applyFill="1" applyBorder="1"/>
    <xf numFmtId="0" fontId="1" fillId="7" borderId="0" xfId="0" applyFont="1" applyFill="1" applyBorder="1"/>
    <xf numFmtId="0" fontId="1" fillId="4" borderId="0" xfId="0" applyFont="1" applyFill="1" applyBorder="1"/>
    <xf numFmtId="0" fontId="1" fillId="8" borderId="0" xfId="0" applyFont="1" applyFill="1" applyBorder="1"/>
    <xf numFmtId="0" fontId="12" fillId="3" borderId="0" xfId="0" applyFont="1" applyFill="1" applyBorder="1"/>
    <xf numFmtId="0" fontId="12" fillId="8" borderId="0" xfId="0" applyFont="1" applyFill="1" applyBorder="1"/>
    <xf numFmtId="0" fontId="12" fillId="5" borderId="0" xfId="0" applyFont="1" applyFill="1" applyBorder="1"/>
    <xf numFmtId="0" fontId="12" fillId="3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" fillId="3" borderId="0" xfId="0" applyFont="1" applyFill="1" applyBorder="1"/>
    <xf numFmtId="0" fontId="2" fillId="0" borderId="0" xfId="0" applyFont="1" applyFill="1" applyBorder="1"/>
    <xf numFmtId="0" fontId="7" fillId="0" borderId="0" xfId="0" applyFont="1" applyFill="1" applyBorder="1"/>
    <xf numFmtId="0" fontId="12" fillId="0" borderId="0" xfId="0" applyFont="1" applyFill="1" applyBorder="1"/>
    <xf numFmtId="0" fontId="1" fillId="2" borderId="0" xfId="0" applyFont="1" applyFill="1" applyBorder="1"/>
    <xf numFmtId="0" fontId="12" fillId="2" borderId="0" xfId="0" applyFont="1" applyFill="1" applyBorder="1"/>
    <xf numFmtId="0" fontId="1" fillId="3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6" fillId="5" borderId="0" xfId="0" applyFont="1" applyFill="1" applyBorder="1"/>
    <xf numFmtId="0" fontId="19" fillId="3" borderId="0" xfId="0" applyFont="1" applyFill="1" applyBorder="1"/>
    <xf numFmtId="0" fontId="1" fillId="3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6" fillId="7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0"/>
  <sheetViews>
    <sheetView tabSelected="1" zoomScale="70" zoomScaleNormal="70" workbookViewId="0">
      <selection activeCell="B12" sqref="B12:F12"/>
    </sheetView>
  </sheetViews>
  <sheetFormatPr defaultRowHeight="18.75" x14ac:dyDescent="0.3"/>
  <cols>
    <col min="1" max="1" width="45.85546875" style="35" customWidth="1"/>
    <col min="2" max="9" width="21.42578125" style="72" customWidth="1"/>
    <col min="10" max="10" width="58.5703125" style="36" customWidth="1"/>
    <col min="11" max="11" width="9.140625" style="8"/>
    <col min="12" max="34" width="9.140625" style="33"/>
    <col min="35" max="35" width="9.140625" style="239"/>
    <col min="36" max="16384" width="9.140625" style="2"/>
  </cols>
  <sheetData>
    <row r="1" spans="1:35" ht="20.100000000000001" customHeight="1" x14ac:dyDescent="0.3"/>
    <row r="2" spans="1:35" s="3" customFormat="1" ht="24.75" customHeight="1" x14ac:dyDescent="0.35">
      <c r="A2" s="173" t="s">
        <v>210</v>
      </c>
      <c r="B2" s="173"/>
      <c r="C2" s="173"/>
      <c r="D2" s="173"/>
      <c r="E2" s="173"/>
      <c r="F2" s="173"/>
      <c r="G2" s="173"/>
      <c r="H2" s="173"/>
      <c r="I2" s="173"/>
      <c r="J2" s="173"/>
      <c r="K2" s="222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1"/>
    </row>
    <row r="3" spans="1:35" s="3" customFormat="1" ht="20.100000000000001" customHeight="1" x14ac:dyDescent="0.35">
      <c r="A3" s="34"/>
      <c r="B3" s="73"/>
      <c r="C3" s="73"/>
      <c r="D3" s="73"/>
      <c r="E3" s="73"/>
      <c r="F3" s="73"/>
      <c r="G3" s="73"/>
      <c r="H3" s="73"/>
      <c r="I3" s="73"/>
      <c r="J3" s="34"/>
      <c r="K3" s="222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1"/>
    </row>
    <row r="4" spans="1:35" s="110" customFormat="1" ht="20.100000000000001" customHeight="1" x14ac:dyDescent="0.35">
      <c r="A4" s="107"/>
      <c r="B4" s="108"/>
      <c r="C4" s="108"/>
      <c r="D4" s="108"/>
      <c r="E4" s="108"/>
      <c r="F4" s="108"/>
      <c r="G4" s="108"/>
      <c r="H4" s="108"/>
      <c r="I4" s="108"/>
      <c r="J4" s="109" t="s">
        <v>6</v>
      </c>
      <c r="K4" s="223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</row>
    <row r="5" spans="1:35" ht="28.15" customHeight="1" x14ac:dyDescent="0.25">
      <c r="A5" s="174" t="s">
        <v>154</v>
      </c>
      <c r="B5" s="176" t="s">
        <v>33</v>
      </c>
      <c r="C5" s="176" t="s">
        <v>4</v>
      </c>
      <c r="D5" s="176" t="s">
        <v>155</v>
      </c>
      <c r="E5" s="176" t="s">
        <v>16</v>
      </c>
      <c r="F5" s="176" t="s">
        <v>156</v>
      </c>
      <c r="G5" s="176" t="s">
        <v>17</v>
      </c>
      <c r="H5" s="176" t="s">
        <v>157</v>
      </c>
      <c r="I5" s="176" t="s">
        <v>18</v>
      </c>
      <c r="J5" s="178" t="s">
        <v>32</v>
      </c>
    </row>
    <row r="6" spans="1:35" ht="87" customHeight="1" x14ac:dyDescent="0.25">
      <c r="A6" s="175"/>
      <c r="B6" s="177"/>
      <c r="C6" s="177"/>
      <c r="D6" s="177"/>
      <c r="E6" s="177"/>
      <c r="F6" s="177"/>
      <c r="G6" s="177"/>
      <c r="H6" s="177"/>
      <c r="I6" s="177"/>
      <c r="J6" s="179"/>
    </row>
    <row r="7" spans="1:35" s="84" customFormat="1" ht="20.100000000000001" customHeight="1" x14ac:dyDescent="0.25">
      <c r="A7" s="81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3">
        <v>10</v>
      </c>
      <c r="K7" s="22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5"/>
    </row>
    <row r="8" spans="1:35" s="8" customFormat="1" ht="24.95" customHeight="1" x14ac:dyDescent="0.25">
      <c r="A8" s="96" t="s">
        <v>57</v>
      </c>
      <c r="B8" s="40">
        <f>SUM(B9:B14)</f>
        <v>3494703.9999999991</v>
      </c>
      <c r="C8" s="40">
        <f>SUM(C9:C14)</f>
        <v>3477084.1990000005</v>
      </c>
      <c r="D8" s="40">
        <f>C8/B8*100</f>
        <v>99.495814209157672</v>
      </c>
      <c r="E8" s="40">
        <f>SUM(E9:E14)</f>
        <v>3476865.4989999998</v>
      </c>
      <c r="F8" s="40">
        <f>E8/B8*100</f>
        <v>99.48955616841944</v>
      </c>
      <c r="G8" s="40">
        <f>SUM(G9:G14)</f>
        <v>3714039.9990000003</v>
      </c>
      <c r="H8" s="40">
        <f>(G8-G10-G12)/B8*100</f>
        <v>95.058428381917366</v>
      </c>
      <c r="I8" s="40">
        <f>B8-G8</f>
        <v>-219335.99900000123</v>
      </c>
      <c r="J8" s="218" t="s">
        <v>235</v>
      </c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1:35" s="9" customFormat="1" ht="24.95" customHeight="1" x14ac:dyDescent="0.25">
      <c r="A9" s="63" t="s">
        <v>5</v>
      </c>
      <c r="B9" s="40">
        <f>B17+B22</f>
        <v>1005097.7</v>
      </c>
      <c r="C9" s="40">
        <f t="shared" ref="C9" si="0">C17+C22</f>
        <v>1004919.5</v>
      </c>
      <c r="D9" s="40">
        <f t="shared" ref="D9:D14" si="1">C9/B9*100</f>
        <v>99.982270380282429</v>
      </c>
      <c r="E9" s="40">
        <f>E17+E22</f>
        <v>1004876.9000000001</v>
      </c>
      <c r="F9" s="40">
        <f t="shared" ref="F9:F14" si="2">E9/B9*100</f>
        <v>99.97803198634324</v>
      </c>
      <c r="G9" s="40">
        <f>G17+G22</f>
        <v>939947.3</v>
      </c>
      <c r="H9" s="40">
        <f>G9/B9*100</f>
        <v>93.518003274706544</v>
      </c>
      <c r="I9" s="40">
        <f t="shared" ref="I9:I14" si="3">B9-G9</f>
        <v>65150.399999999907</v>
      </c>
      <c r="J9" s="218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</row>
    <row r="10" spans="1:35" s="9" customFormat="1" ht="24.95" customHeight="1" x14ac:dyDescent="0.25">
      <c r="A10" s="111" t="s">
        <v>177</v>
      </c>
      <c r="B10" s="229"/>
      <c r="C10" s="229"/>
      <c r="D10" s="229"/>
      <c r="E10" s="229"/>
      <c r="F10" s="229"/>
      <c r="G10" s="38">
        <f>G154</f>
        <v>389729.3</v>
      </c>
      <c r="H10" s="229"/>
      <c r="I10" s="229"/>
      <c r="J10" s="218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</row>
    <row r="11" spans="1:35" s="9" customFormat="1" ht="24.95" customHeight="1" x14ac:dyDescent="0.25">
      <c r="A11" s="63" t="s">
        <v>1</v>
      </c>
      <c r="B11" s="40">
        <f>B18+B23</f>
        <v>2415330.5999999992</v>
      </c>
      <c r="C11" s="40">
        <f>C18+C23</f>
        <v>2401273.2000000002</v>
      </c>
      <c r="D11" s="40">
        <f t="shared" si="1"/>
        <v>99.417992717021889</v>
      </c>
      <c r="E11" s="40">
        <f>E18+E23</f>
        <v>2401099.4</v>
      </c>
      <c r="F11" s="40">
        <f t="shared" si="2"/>
        <v>99.410797014702695</v>
      </c>
      <c r="G11" s="40">
        <f>G18+G23</f>
        <v>2312499.9</v>
      </c>
      <c r="H11" s="40">
        <f t="shared" ref="H11:H14" si="4">G11/B11*100</f>
        <v>95.742582816613208</v>
      </c>
      <c r="I11" s="40">
        <f t="shared" si="3"/>
        <v>102830.69999999925</v>
      </c>
      <c r="J11" s="218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</row>
    <row r="12" spans="1:35" s="9" customFormat="1" ht="24.95" customHeight="1" x14ac:dyDescent="0.25">
      <c r="A12" s="111" t="s">
        <v>177</v>
      </c>
      <c r="B12" s="229"/>
      <c r="C12" s="229"/>
      <c r="D12" s="229"/>
      <c r="E12" s="229"/>
      <c r="F12" s="229"/>
      <c r="G12" s="38">
        <f>G156</f>
        <v>2300</v>
      </c>
      <c r="H12" s="229"/>
      <c r="I12" s="229"/>
      <c r="J12" s="218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</row>
    <row r="13" spans="1:35" s="8" customFormat="1" ht="24.95" customHeight="1" x14ac:dyDescent="0.25">
      <c r="A13" s="112" t="s">
        <v>2</v>
      </c>
      <c r="B13" s="38">
        <f t="shared" ref="B13:C14" si="5">B19+B24</f>
        <v>71042.599999999991</v>
      </c>
      <c r="C13" s="38">
        <f t="shared" si="5"/>
        <v>67658.39899999999</v>
      </c>
      <c r="D13" s="38">
        <f t="shared" si="1"/>
        <v>95.236377891574904</v>
      </c>
      <c r="E13" s="38">
        <f t="shared" ref="E13:E14" si="6">E19+E24</f>
        <v>67656.098999999987</v>
      </c>
      <c r="F13" s="38">
        <f t="shared" si="2"/>
        <v>95.233140397451663</v>
      </c>
      <c r="G13" s="38">
        <f t="shared" ref="G13:G14" si="7">G19+G24</f>
        <v>66330.399000000005</v>
      </c>
      <c r="H13" s="38">
        <f t="shared" si="4"/>
        <v>93.367076936936442</v>
      </c>
      <c r="I13" s="38">
        <f t="shared" si="3"/>
        <v>4712.2009999999864</v>
      </c>
      <c r="J13" s="218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s="8" customFormat="1" ht="24.95" customHeight="1" x14ac:dyDescent="0.25">
      <c r="A14" s="112" t="s">
        <v>3</v>
      </c>
      <c r="B14" s="38">
        <f t="shared" si="5"/>
        <v>3233.1</v>
      </c>
      <c r="C14" s="38">
        <f t="shared" si="5"/>
        <v>3233.1</v>
      </c>
      <c r="D14" s="38">
        <f t="shared" si="1"/>
        <v>100</v>
      </c>
      <c r="E14" s="38">
        <f t="shared" si="6"/>
        <v>3233.1</v>
      </c>
      <c r="F14" s="38">
        <f t="shared" si="2"/>
        <v>100</v>
      </c>
      <c r="G14" s="38">
        <f t="shared" si="7"/>
        <v>3233.1</v>
      </c>
      <c r="H14" s="38">
        <f t="shared" si="4"/>
        <v>100</v>
      </c>
      <c r="I14" s="38">
        <f t="shared" si="3"/>
        <v>0</v>
      </c>
      <c r="J14" s="218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ht="24.95" customHeight="1" x14ac:dyDescent="0.25">
      <c r="A15" s="46" t="s">
        <v>26</v>
      </c>
      <c r="B15" s="97"/>
      <c r="C15" s="38"/>
      <c r="D15" s="38"/>
      <c r="E15" s="38"/>
      <c r="F15" s="38"/>
      <c r="G15" s="38"/>
      <c r="H15" s="38"/>
      <c r="I15" s="38"/>
      <c r="J15" s="218"/>
    </row>
    <row r="16" spans="1:35" ht="24.95" customHeight="1" x14ac:dyDescent="0.25">
      <c r="A16" s="92" t="s">
        <v>27</v>
      </c>
      <c r="B16" s="40">
        <f>SUM(B17:B20)</f>
        <v>541218.29999999993</v>
      </c>
      <c r="C16" s="40">
        <f>SUM(C17:C20)</f>
        <v>539356.4</v>
      </c>
      <c r="D16" s="40">
        <f>C16/B16*100</f>
        <v>99.655979851383464</v>
      </c>
      <c r="E16" s="40">
        <f>SUM(E17:E20)</f>
        <v>539351</v>
      </c>
      <c r="F16" s="40">
        <f>E16/B16*100</f>
        <v>99.654982102415985</v>
      </c>
      <c r="G16" s="40">
        <f>SUM(G17:G20)</f>
        <v>476504.60000000003</v>
      </c>
      <c r="H16" s="40">
        <f>G16/B16*100</f>
        <v>88.042957897026042</v>
      </c>
      <c r="I16" s="40">
        <f>B16-G16</f>
        <v>64713.699999999895</v>
      </c>
      <c r="J16" s="218"/>
    </row>
    <row r="17" spans="1:35" s="1" customFormat="1" ht="24.95" customHeight="1" x14ac:dyDescent="0.25">
      <c r="A17" s="43" t="s">
        <v>0</v>
      </c>
      <c r="B17" s="40">
        <f>B52+B85+B100+B117+B144+B175+B215+B384</f>
        <v>404891.69999999995</v>
      </c>
      <c r="C17" s="40">
        <f>C52+C85+C100+C117+C144+C175+C215+C384</f>
        <v>404891.69999999995</v>
      </c>
      <c r="D17" s="40">
        <f t="shared" ref="D17:D19" si="8">C17/B17*100</f>
        <v>100</v>
      </c>
      <c r="E17" s="40">
        <f>E52+E85+E100+E117+E144+E175+E215+E384</f>
        <v>404886.3</v>
      </c>
      <c r="F17" s="40">
        <f t="shared" ref="F17:F19" si="9">E17/B17*100</f>
        <v>99.998666310028099</v>
      </c>
      <c r="G17" s="40">
        <f>G52+G85+G100+G117+G144+G175+G215+G384</f>
        <v>368355.7</v>
      </c>
      <c r="H17" s="40">
        <f t="shared" ref="H17:H19" si="10">G17/B17*100</f>
        <v>90.976352441899905</v>
      </c>
      <c r="I17" s="40">
        <f t="shared" ref="I17:I20" si="11">B17-G17</f>
        <v>36535.999999999942</v>
      </c>
      <c r="J17" s="218"/>
      <c r="K17" s="214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8"/>
    </row>
    <row r="18" spans="1:35" s="1" customFormat="1" ht="24.95" customHeight="1" x14ac:dyDescent="0.25">
      <c r="A18" s="43" t="s">
        <v>1</v>
      </c>
      <c r="B18" s="40">
        <f t="shared" ref="B18:C18" si="12">B53+B86+B101+B118+B145+B176+B216+B385</f>
        <v>122128.9</v>
      </c>
      <c r="C18" s="40">
        <f t="shared" si="12"/>
        <v>120433.90000000001</v>
      </c>
      <c r="D18" s="40">
        <f t="shared" si="8"/>
        <v>98.612122110327704</v>
      </c>
      <c r="E18" s="40">
        <f t="shared" ref="E18" si="13">E53+E86+E101+E118+E145+E176+E216+E385</f>
        <v>120433.90000000001</v>
      </c>
      <c r="F18" s="40">
        <f t="shared" si="9"/>
        <v>98.612122110327704</v>
      </c>
      <c r="G18" s="40">
        <f t="shared" ref="G18" si="14">G53+G86+G101+G118+G145+G176+G216+G385</f>
        <v>95433.900000000009</v>
      </c>
      <c r="H18" s="40">
        <f t="shared" si="10"/>
        <v>78.141946746429397</v>
      </c>
      <c r="I18" s="40">
        <f t="shared" si="11"/>
        <v>26694.999999999985</v>
      </c>
      <c r="J18" s="218"/>
      <c r="K18" s="214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8"/>
    </row>
    <row r="19" spans="1:35" ht="24.95" customHeight="1" x14ac:dyDescent="0.25">
      <c r="A19" s="44" t="s">
        <v>2</v>
      </c>
      <c r="B19" s="38">
        <f t="shared" ref="B19:C19" si="15">B54+B87+B102+B119+B146+B177+B217+B386</f>
        <v>14197.699999999999</v>
      </c>
      <c r="C19" s="38">
        <f t="shared" si="15"/>
        <v>14030.8</v>
      </c>
      <c r="D19" s="38">
        <f t="shared" si="8"/>
        <v>98.824457482549988</v>
      </c>
      <c r="E19" s="38">
        <f t="shared" ref="E19" si="16">E54+E87+E102+E119+E146+E177+E217+E386</f>
        <v>14030.8</v>
      </c>
      <c r="F19" s="38">
        <f t="shared" si="9"/>
        <v>98.824457482549988</v>
      </c>
      <c r="G19" s="38">
        <f t="shared" ref="G19" si="17">G54+G87+G102+G119+G146+G177+G217+G386</f>
        <v>12715</v>
      </c>
      <c r="H19" s="38">
        <f t="shared" si="10"/>
        <v>89.556759193390491</v>
      </c>
      <c r="I19" s="38">
        <f t="shared" si="11"/>
        <v>1482.6999999999989</v>
      </c>
      <c r="J19" s="218"/>
    </row>
    <row r="20" spans="1:35" ht="24.95" customHeight="1" x14ac:dyDescent="0.25">
      <c r="A20" s="41" t="s">
        <v>3</v>
      </c>
      <c r="B20" s="38">
        <f t="shared" ref="B20:C20" si="18">B55+B88+B103+B120+B147+B178+B218+B387</f>
        <v>0</v>
      </c>
      <c r="C20" s="38">
        <f t="shared" si="18"/>
        <v>0</v>
      </c>
      <c r="D20" s="38">
        <v>0</v>
      </c>
      <c r="E20" s="38">
        <f t="shared" ref="E20" si="19">E55+E88+E103+E120+E147+E178+E218+E387</f>
        <v>0</v>
      </c>
      <c r="F20" s="38">
        <v>0</v>
      </c>
      <c r="G20" s="38">
        <f t="shared" ref="G20" si="20">G55+G88+G103+G120+G147+G178+G218+G387</f>
        <v>0</v>
      </c>
      <c r="H20" s="38">
        <v>0</v>
      </c>
      <c r="I20" s="38">
        <f t="shared" si="11"/>
        <v>0</v>
      </c>
      <c r="J20" s="218"/>
    </row>
    <row r="21" spans="1:35" ht="24.95" customHeight="1" x14ac:dyDescent="0.25">
      <c r="A21" s="114" t="s">
        <v>28</v>
      </c>
      <c r="B21" s="40">
        <f>SUM(B22:B25)</f>
        <v>2953485.6999999993</v>
      </c>
      <c r="C21" s="40">
        <f>SUM(C22:C25)</f>
        <v>2937727.7990000006</v>
      </c>
      <c r="D21" s="40">
        <f>C21/B21*100</f>
        <v>99.46646428658859</v>
      </c>
      <c r="E21" s="40">
        <f>SUM(E22:E25)</f>
        <v>2937514.4990000003</v>
      </c>
      <c r="F21" s="40">
        <f>E21/B21*100</f>
        <v>99.459242311550753</v>
      </c>
      <c r="G21" s="40">
        <f>SUM(G22:G25)</f>
        <v>2845506.0990000004</v>
      </c>
      <c r="H21" s="40">
        <f>G21/B21*100</f>
        <v>96.343994453739896</v>
      </c>
      <c r="I21" s="40">
        <f>B21-G21</f>
        <v>107979.60099999886</v>
      </c>
      <c r="J21" s="218"/>
    </row>
    <row r="22" spans="1:35" s="1" customFormat="1" ht="24.95" customHeight="1" x14ac:dyDescent="0.25">
      <c r="A22" s="43" t="s">
        <v>0</v>
      </c>
      <c r="B22" s="40">
        <f>B34+B57+B70+B92+B122+B134+B181+B190+B205+B220+B225+B230+B236+B245+B255+B265+B275+B280+B285+B290+B295+B303+B311+B319+B329+B334+B339+B344+B354+B364+B374+B393+B403+B408+B413+B421+B426+B434+B439+B444+B452+B457</f>
        <v>600206</v>
      </c>
      <c r="C22" s="40">
        <f>C34+C57+C70+C92+C122+C134+C181+C190+C205+C220+C225+C230+C236+C245+C255+C265+C275+C280+C285+C290+C295+C303+C311+C319+C329+C334+C339+C344+C354+C364+C374+C393+C403+C408+C413+C421+C426+C434+C439+C444+C452+C457</f>
        <v>600027.80000000005</v>
      </c>
      <c r="D22" s="40">
        <f t="shared" ref="D22:D25" si="21">C22/B22*100</f>
        <v>99.970310193500239</v>
      </c>
      <c r="E22" s="40">
        <f>E34+E57+E70+E92+E122+E134+E181+E190+E205+E220+E225+E230+E236+E245+E255+E265+E275+E280+E285+E290+E295+E303+E311+E319+E329+E334+E339+E344+E354+E364+E374+E393+E403+E408+E413+E421+E426+E434+E439+E444+E452+E457</f>
        <v>599990.60000000009</v>
      </c>
      <c r="F22" s="40">
        <f t="shared" ref="F22:F25" si="22">E22/B22*100</f>
        <v>99.964112321436332</v>
      </c>
      <c r="G22" s="40">
        <f>G34+G57+G70+G92+G122+G134+G181+G190+G205+G220+G225+G230+G236+G245+G255+G265+G275+G280+G285+G290+G295+G303+G311+G319+G329+G334+G339+G344+G354+G364+G374+G393+G403+G408+G413+G421+G426+G434+G439+G444+G452+G457</f>
        <v>571591.60000000009</v>
      </c>
      <c r="H22" s="40">
        <f t="shared" ref="H22:H25" si="23">G22/B22*100</f>
        <v>95.232570150914867</v>
      </c>
      <c r="I22" s="40">
        <f>B22-G22</f>
        <v>28614.399999999907</v>
      </c>
      <c r="J22" s="218"/>
      <c r="K22" s="214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8"/>
    </row>
    <row r="23" spans="1:35" s="1" customFormat="1" ht="24.95" customHeight="1" x14ac:dyDescent="0.25">
      <c r="A23" s="43" t="s">
        <v>1</v>
      </c>
      <c r="B23" s="40">
        <f t="shared" ref="B23:C23" si="24">B35+B58+B71+B93+B123+B135+B182+B191+B206+B221+B226+B231+B237+B246+B256+B266+B276+B281+B286+B291+B296+B304+B312+B320+B330+B335+B340+B345+B355+B365+B375+B394+B404+B409+B414+B422+B427+B435+B440+B445+B453+B458</f>
        <v>2293201.6999999993</v>
      </c>
      <c r="C23" s="40">
        <f t="shared" si="24"/>
        <v>2280839.3000000003</v>
      </c>
      <c r="D23" s="40">
        <f t="shared" si="21"/>
        <v>99.460910917692104</v>
      </c>
      <c r="E23" s="40">
        <f t="shared" ref="E23:E25" si="25">E35+E58+E71+E93+E123+E135+E182+E191+E206+E221+E226+E231+E237+E246+E256+E266+E276+E281+E286+E291+E296+E304+E312+E320+E330+E335+E340+E345+E355+E365+E375+E394+E404+E409+E414+E422+E427+E435+E440+E445+E453+E458</f>
        <v>2280665.5</v>
      </c>
      <c r="F23" s="40">
        <f t="shared" si="22"/>
        <v>99.453331994303014</v>
      </c>
      <c r="G23" s="40">
        <f t="shared" ref="G23:G25" si="26">G35+G58+G71+G93+G123+G135+G182+G191+G206+G221+G226+G231+G237+G246+G256+G266+G276+G281+G286+G291+G296+G304+G312+G320+G330+G335+G340+G345+G355+G365+G375+G394+G404+G409+G414+G422+G427+G435+G440+G445+G453+G458</f>
        <v>2217066</v>
      </c>
      <c r="H23" s="40">
        <f t="shared" si="23"/>
        <v>96.679938794742768</v>
      </c>
      <c r="I23" s="40">
        <f t="shared" ref="I23:I25" si="27">B23-G23</f>
        <v>76135.699999999255</v>
      </c>
      <c r="J23" s="218"/>
      <c r="K23" s="214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8"/>
    </row>
    <row r="24" spans="1:35" ht="24.95" customHeight="1" x14ac:dyDescent="0.25">
      <c r="A24" s="44" t="s">
        <v>2</v>
      </c>
      <c r="B24" s="38">
        <f t="shared" ref="B24:C24" si="28">B36+B59+B72+B94+B124+B136+B183+B192+B207+B222+B227+B232+B238+B247+B257+B267+B277+B282+B287+B292+B297+B305+B313+B321+B331+B336+B341+B346+B356+B366+B376+B395+B405+B410+B415+B423+B428+B436+B441+B446+B454+B459</f>
        <v>56844.899999999994</v>
      </c>
      <c r="C24" s="38">
        <f t="shared" si="28"/>
        <v>53627.598999999995</v>
      </c>
      <c r="D24" s="38">
        <f t="shared" si="21"/>
        <v>94.340211698850723</v>
      </c>
      <c r="E24" s="38">
        <f t="shared" si="25"/>
        <v>53625.298999999992</v>
      </c>
      <c r="F24" s="38">
        <f t="shared" si="22"/>
        <v>94.336165601487551</v>
      </c>
      <c r="G24" s="38">
        <f t="shared" si="26"/>
        <v>53615.398999999998</v>
      </c>
      <c r="H24" s="38">
        <f t="shared" si="23"/>
        <v>94.318749791098242</v>
      </c>
      <c r="I24" s="38">
        <f t="shared" si="27"/>
        <v>3229.5009999999966</v>
      </c>
      <c r="J24" s="218"/>
    </row>
    <row r="25" spans="1:35" ht="24.95" customHeight="1" x14ac:dyDescent="0.25">
      <c r="A25" s="41" t="s">
        <v>3</v>
      </c>
      <c r="B25" s="38">
        <f t="shared" ref="B25:C25" si="29">B37+B60+B73+B95+B125+B137+B184+B193+B208+B223+B228+B233+B239+B248+B258+B268+B278+B283+B288+B293+B298+B306+B314+B322+B332+B337+B342+B347+B357+B367+B377+B396+B406+B411+B416+B424+B429+B437+B442+B447+B455+B460</f>
        <v>3233.1</v>
      </c>
      <c r="C25" s="38">
        <f t="shared" si="29"/>
        <v>3233.1</v>
      </c>
      <c r="D25" s="38">
        <f t="shared" si="21"/>
        <v>100</v>
      </c>
      <c r="E25" s="38">
        <f t="shared" si="25"/>
        <v>3233.1</v>
      </c>
      <c r="F25" s="38">
        <f t="shared" si="22"/>
        <v>100</v>
      </c>
      <c r="G25" s="38">
        <f t="shared" si="26"/>
        <v>3233.1</v>
      </c>
      <c r="H25" s="38">
        <f t="shared" si="23"/>
        <v>100</v>
      </c>
      <c r="I25" s="38">
        <f t="shared" si="27"/>
        <v>0</v>
      </c>
      <c r="J25" s="218"/>
    </row>
    <row r="26" spans="1:35" s="11" customFormat="1" ht="20.100000000000001" customHeight="1" x14ac:dyDescent="0.25">
      <c r="A26" s="230" t="s">
        <v>61</v>
      </c>
      <c r="B26" s="230"/>
      <c r="C26" s="230"/>
      <c r="D26" s="230"/>
      <c r="E26" s="230"/>
      <c r="F26" s="230"/>
      <c r="G26" s="230"/>
      <c r="H26" s="230"/>
      <c r="I26" s="230"/>
      <c r="J26" s="230"/>
      <c r="K26" s="8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249"/>
    </row>
    <row r="27" spans="1:35" ht="20.100000000000001" customHeight="1" x14ac:dyDescent="0.25">
      <c r="A27" s="217" t="s">
        <v>90</v>
      </c>
      <c r="B27" s="217"/>
      <c r="C27" s="217"/>
      <c r="D27" s="217"/>
      <c r="E27" s="217"/>
      <c r="F27" s="217"/>
      <c r="G27" s="217"/>
      <c r="H27" s="217"/>
      <c r="I27" s="217"/>
      <c r="J27" s="217"/>
    </row>
    <row r="28" spans="1:35" s="12" customFormat="1" ht="20.100000000000001" customHeight="1" x14ac:dyDescent="0.25">
      <c r="A28" s="231" t="s">
        <v>63</v>
      </c>
      <c r="B28" s="231"/>
      <c r="C28" s="231"/>
      <c r="D28" s="231"/>
      <c r="E28" s="231"/>
      <c r="F28" s="231"/>
      <c r="G28" s="231"/>
      <c r="H28" s="231"/>
      <c r="I28" s="231"/>
      <c r="J28" s="231"/>
      <c r="K28" s="8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250"/>
    </row>
    <row r="29" spans="1:35" ht="20.100000000000001" customHeight="1" x14ac:dyDescent="0.25">
      <c r="A29" s="122" t="s">
        <v>91</v>
      </c>
      <c r="B29" s="122"/>
      <c r="C29" s="122"/>
      <c r="D29" s="122"/>
      <c r="E29" s="122"/>
      <c r="F29" s="122"/>
      <c r="G29" s="122"/>
      <c r="H29" s="122"/>
      <c r="I29" s="122"/>
      <c r="J29" s="122"/>
    </row>
    <row r="30" spans="1:35" s="13" customFormat="1" ht="20.100000000000001" customHeight="1" x14ac:dyDescent="0.25">
      <c r="A30" s="121" t="s">
        <v>34</v>
      </c>
      <c r="B30" s="121"/>
      <c r="C30" s="121"/>
      <c r="D30" s="121"/>
      <c r="E30" s="121"/>
      <c r="F30" s="121"/>
      <c r="G30" s="121"/>
      <c r="H30" s="121"/>
      <c r="I30" s="121"/>
      <c r="J30" s="121"/>
      <c r="K30" s="8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251"/>
    </row>
    <row r="31" spans="1:35" s="13" customFormat="1" ht="20.100000000000001" customHeight="1" x14ac:dyDescent="0.25">
      <c r="A31" s="122" t="s">
        <v>35</v>
      </c>
      <c r="B31" s="122"/>
      <c r="C31" s="122"/>
      <c r="D31" s="122"/>
      <c r="E31" s="122"/>
      <c r="F31" s="122"/>
      <c r="G31" s="122"/>
      <c r="H31" s="122"/>
      <c r="I31" s="122"/>
      <c r="J31" s="122"/>
      <c r="K31" s="8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251"/>
    </row>
    <row r="32" spans="1:35" ht="20.100000000000001" customHeight="1" x14ac:dyDescent="0.25">
      <c r="A32" s="232" t="s">
        <v>64</v>
      </c>
      <c r="B32" s="232"/>
      <c r="C32" s="232"/>
      <c r="D32" s="232"/>
      <c r="E32" s="232"/>
      <c r="F32" s="232"/>
      <c r="G32" s="232"/>
      <c r="H32" s="232"/>
      <c r="I32" s="232"/>
      <c r="J32" s="232"/>
    </row>
    <row r="33" spans="1:35" ht="220.5" customHeight="1" x14ac:dyDescent="0.25">
      <c r="A33" s="37" t="s">
        <v>92</v>
      </c>
      <c r="B33" s="38">
        <f>SUM(B34:B37)</f>
        <v>7783.2000000000007</v>
      </c>
      <c r="C33" s="38">
        <f>SUM(C34:C37)</f>
        <v>7554.7000000000007</v>
      </c>
      <c r="D33" s="38">
        <f>C33/B33*100</f>
        <v>97.064189536437453</v>
      </c>
      <c r="E33" s="38">
        <f>SUM(E34:E37)</f>
        <v>7554.7000000000007</v>
      </c>
      <c r="F33" s="38">
        <f>E33/B33*100</f>
        <v>97.064189536437453</v>
      </c>
      <c r="G33" s="38">
        <f>SUM(G34:G37)</f>
        <v>7554.7000000000007</v>
      </c>
      <c r="H33" s="38">
        <f>G33/B33*100</f>
        <v>97.064189536437453</v>
      </c>
      <c r="I33" s="38">
        <f>B33-G33</f>
        <v>228.5</v>
      </c>
      <c r="J33" s="233" t="s">
        <v>212</v>
      </c>
    </row>
    <row r="34" spans="1:35" ht="20.100000000000001" customHeight="1" x14ac:dyDescent="0.25">
      <c r="A34" s="39" t="s">
        <v>0</v>
      </c>
      <c r="B34" s="40">
        <v>2022.4</v>
      </c>
      <c r="C34" s="40">
        <v>1909.1</v>
      </c>
      <c r="D34" s="40">
        <f t="shared" ref="D34:D37" si="30">C34/B34*100</f>
        <v>94.397745253164544</v>
      </c>
      <c r="E34" s="40">
        <v>1909.1</v>
      </c>
      <c r="F34" s="40">
        <f t="shared" ref="F34:F37" si="31">E34/B34*100</f>
        <v>94.397745253164544</v>
      </c>
      <c r="G34" s="40">
        <v>1909.1</v>
      </c>
      <c r="H34" s="40">
        <f t="shared" ref="H34:H37" si="32">G34/B34*100</f>
        <v>94.397745253164544</v>
      </c>
      <c r="I34" s="40">
        <f t="shared" ref="I34:I37" si="33">B34-G34</f>
        <v>113.30000000000018</v>
      </c>
      <c r="J34" s="233"/>
    </row>
    <row r="35" spans="1:35" ht="20.100000000000001" customHeight="1" x14ac:dyDescent="0.25">
      <c r="A35" s="39" t="s">
        <v>1</v>
      </c>
      <c r="B35" s="40">
        <v>2055.6999999999998</v>
      </c>
      <c r="C35" s="40">
        <v>1940.5</v>
      </c>
      <c r="D35" s="40">
        <f t="shared" si="30"/>
        <v>94.396069465388933</v>
      </c>
      <c r="E35" s="40">
        <v>1940.5</v>
      </c>
      <c r="F35" s="40">
        <f t="shared" si="31"/>
        <v>94.396069465388933</v>
      </c>
      <c r="G35" s="40">
        <v>1940.5</v>
      </c>
      <c r="H35" s="40">
        <f t="shared" si="32"/>
        <v>94.396069465388933</v>
      </c>
      <c r="I35" s="40">
        <f t="shared" si="33"/>
        <v>115.19999999999982</v>
      </c>
      <c r="J35" s="233"/>
    </row>
    <row r="36" spans="1:35" ht="20.100000000000001" customHeight="1" x14ac:dyDescent="0.25">
      <c r="A36" s="41" t="s">
        <v>2</v>
      </c>
      <c r="B36" s="38">
        <v>472</v>
      </c>
      <c r="C36" s="38">
        <v>472</v>
      </c>
      <c r="D36" s="38">
        <f t="shared" si="30"/>
        <v>100</v>
      </c>
      <c r="E36" s="38">
        <v>472</v>
      </c>
      <c r="F36" s="38">
        <f t="shared" si="31"/>
        <v>100</v>
      </c>
      <c r="G36" s="38">
        <v>472</v>
      </c>
      <c r="H36" s="38">
        <f t="shared" si="32"/>
        <v>100</v>
      </c>
      <c r="I36" s="38">
        <f t="shared" si="33"/>
        <v>0</v>
      </c>
      <c r="J36" s="233"/>
    </row>
    <row r="37" spans="1:35" ht="20.100000000000001" customHeight="1" x14ac:dyDescent="0.25">
      <c r="A37" s="41" t="s">
        <v>3</v>
      </c>
      <c r="B37" s="38">
        <v>3233.1</v>
      </c>
      <c r="C37" s="38">
        <v>3233.1</v>
      </c>
      <c r="D37" s="38">
        <f t="shared" si="30"/>
        <v>100</v>
      </c>
      <c r="E37" s="38">
        <v>3233.1</v>
      </c>
      <c r="F37" s="38">
        <f t="shared" si="31"/>
        <v>100</v>
      </c>
      <c r="G37" s="38">
        <v>3233.1</v>
      </c>
      <c r="H37" s="38">
        <f t="shared" si="32"/>
        <v>100</v>
      </c>
      <c r="I37" s="38">
        <f t="shared" si="33"/>
        <v>0</v>
      </c>
      <c r="J37" s="233"/>
    </row>
    <row r="38" spans="1:35" s="100" customFormat="1" ht="20.100000000000001" customHeight="1" x14ac:dyDescent="0.25">
      <c r="A38" s="164" t="s">
        <v>62</v>
      </c>
      <c r="B38" s="165"/>
      <c r="C38" s="165"/>
      <c r="D38" s="165"/>
      <c r="E38" s="165"/>
      <c r="F38" s="165"/>
      <c r="G38" s="165"/>
      <c r="H38" s="165"/>
      <c r="I38" s="165"/>
      <c r="J38" s="166"/>
      <c r="K38" s="8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252"/>
    </row>
    <row r="39" spans="1:35" s="101" customFormat="1" ht="20.100000000000001" customHeight="1" x14ac:dyDescent="0.25">
      <c r="A39" s="161" t="s">
        <v>11</v>
      </c>
      <c r="B39" s="162"/>
      <c r="C39" s="162"/>
      <c r="D39" s="162"/>
      <c r="E39" s="162"/>
      <c r="F39" s="162"/>
      <c r="G39" s="162"/>
      <c r="H39" s="162"/>
      <c r="I39" s="162"/>
      <c r="J39" s="163"/>
      <c r="K39" s="14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4"/>
    </row>
    <row r="40" spans="1:35" s="100" customFormat="1" ht="20.100000000000001" customHeight="1" x14ac:dyDescent="0.25">
      <c r="A40" s="164" t="s">
        <v>29</v>
      </c>
      <c r="B40" s="165"/>
      <c r="C40" s="165"/>
      <c r="D40" s="165"/>
      <c r="E40" s="165"/>
      <c r="F40" s="165"/>
      <c r="G40" s="165"/>
      <c r="H40" s="165"/>
      <c r="I40" s="165"/>
      <c r="J40" s="166"/>
      <c r="K40" s="8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252"/>
    </row>
    <row r="41" spans="1:35" ht="20.100000000000001" customHeight="1" x14ac:dyDescent="0.25">
      <c r="A41" s="125" t="s">
        <v>93</v>
      </c>
      <c r="B41" s="126"/>
      <c r="C41" s="126"/>
      <c r="D41" s="126"/>
      <c r="E41" s="126"/>
      <c r="F41" s="126"/>
      <c r="G41" s="126"/>
      <c r="H41" s="126"/>
      <c r="I41" s="126"/>
      <c r="J41" s="127"/>
    </row>
    <row r="42" spans="1:35" s="13" customFormat="1" ht="20.100000000000001" customHeight="1" x14ac:dyDescent="0.25">
      <c r="A42" s="146" t="s">
        <v>34</v>
      </c>
      <c r="B42" s="147"/>
      <c r="C42" s="147"/>
      <c r="D42" s="147"/>
      <c r="E42" s="147"/>
      <c r="F42" s="147"/>
      <c r="G42" s="147"/>
      <c r="H42" s="147"/>
      <c r="I42" s="147"/>
      <c r="J42" s="148"/>
      <c r="K42" s="8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251"/>
    </row>
    <row r="43" spans="1:35" s="13" customFormat="1" ht="20.100000000000001" customHeight="1" x14ac:dyDescent="0.25">
      <c r="A43" s="149" t="s">
        <v>65</v>
      </c>
      <c r="B43" s="150"/>
      <c r="C43" s="150"/>
      <c r="D43" s="150"/>
      <c r="E43" s="150"/>
      <c r="F43" s="150"/>
      <c r="G43" s="150"/>
      <c r="H43" s="150"/>
      <c r="I43" s="150"/>
      <c r="J43" s="151"/>
      <c r="K43" s="8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251"/>
    </row>
    <row r="44" spans="1:35" ht="20.100000000000001" customHeight="1" x14ac:dyDescent="0.25">
      <c r="A44" s="134" t="s">
        <v>64</v>
      </c>
      <c r="B44" s="135"/>
      <c r="C44" s="135"/>
      <c r="D44" s="135"/>
      <c r="E44" s="135"/>
      <c r="F44" s="135"/>
      <c r="G44" s="135"/>
      <c r="H44" s="135"/>
      <c r="I44" s="135"/>
      <c r="J44" s="136"/>
    </row>
    <row r="45" spans="1:35" s="8" customFormat="1" ht="378.75" customHeight="1" x14ac:dyDescent="0.25">
      <c r="A45" s="10" t="s">
        <v>94</v>
      </c>
      <c r="B45" s="42">
        <f>SUM(B46:B49)</f>
        <v>74314</v>
      </c>
      <c r="C45" s="42">
        <f>SUM(C46:C49)</f>
        <v>74314</v>
      </c>
      <c r="D45" s="42">
        <f>C45/B45*100</f>
        <v>100</v>
      </c>
      <c r="E45" s="42">
        <f>SUM(E46:E49)</f>
        <v>74271.400000000009</v>
      </c>
      <c r="F45" s="42">
        <f>E45/B45*100</f>
        <v>99.942675673493568</v>
      </c>
      <c r="G45" s="42">
        <f>SUM(G46:G49)</f>
        <v>74271.400000000009</v>
      </c>
      <c r="H45" s="40">
        <f>G45/B45*100</f>
        <v>99.942675673493568</v>
      </c>
      <c r="I45" s="40">
        <f>B45-G45</f>
        <v>42.599999999991269</v>
      </c>
      <c r="J45" s="115" t="s">
        <v>95</v>
      </c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s="8" customFormat="1" ht="20.100000000000001" customHeight="1" x14ac:dyDescent="0.25">
      <c r="A46" s="43" t="s">
        <v>0</v>
      </c>
      <c r="B46" s="42">
        <f>B52+B57</f>
        <v>68724.5</v>
      </c>
      <c r="C46" s="42">
        <f>C52+C57</f>
        <v>68724.5</v>
      </c>
      <c r="D46" s="42">
        <f t="shared" ref="D46:D48" si="34">C46/B46*100</f>
        <v>100</v>
      </c>
      <c r="E46" s="42">
        <f>E52+E57</f>
        <v>68681.900000000009</v>
      </c>
      <c r="F46" s="42">
        <f t="shared" ref="F46:F48" si="35">E46/B46*100</f>
        <v>99.938013372232632</v>
      </c>
      <c r="G46" s="52">
        <f>G52+G57</f>
        <v>68681.900000000009</v>
      </c>
      <c r="H46" s="40">
        <f t="shared" ref="H46:H48" si="36">G46/B46*100</f>
        <v>99.938013372232632</v>
      </c>
      <c r="I46" s="40">
        <f t="shared" ref="I46:I49" si="37">B46-G46</f>
        <v>42.599999999991269</v>
      </c>
      <c r="J46" s="116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s="8" customFormat="1" ht="20.100000000000001" customHeight="1" x14ac:dyDescent="0.25">
      <c r="A47" s="43" t="s">
        <v>1</v>
      </c>
      <c r="B47" s="42">
        <f t="shared" ref="B47:C49" si="38">B53+B58</f>
        <v>2125.5</v>
      </c>
      <c r="C47" s="42">
        <f t="shared" si="38"/>
        <v>2125.5</v>
      </c>
      <c r="D47" s="42">
        <f t="shared" si="34"/>
        <v>100</v>
      </c>
      <c r="E47" s="42">
        <f t="shared" ref="E47:E49" si="39">E53+E58</f>
        <v>2125.5</v>
      </c>
      <c r="F47" s="42">
        <f t="shared" si="35"/>
        <v>100</v>
      </c>
      <c r="G47" s="52">
        <f t="shared" ref="G47:G49" si="40">G53+G58</f>
        <v>2125.5</v>
      </c>
      <c r="H47" s="40">
        <f t="shared" si="36"/>
        <v>100</v>
      </c>
      <c r="I47" s="40">
        <f t="shared" si="37"/>
        <v>0</v>
      </c>
      <c r="J47" s="116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s="8" customFormat="1" ht="20.100000000000001" customHeight="1" x14ac:dyDescent="0.25">
      <c r="A48" s="44" t="s">
        <v>2</v>
      </c>
      <c r="B48" s="45">
        <f t="shared" si="38"/>
        <v>3464</v>
      </c>
      <c r="C48" s="45">
        <f t="shared" si="38"/>
        <v>3464</v>
      </c>
      <c r="D48" s="45">
        <f t="shared" si="34"/>
        <v>100</v>
      </c>
      <c r="E48" s="45">
        <f t="shared" si="39"/>
        <v>3464</v>
      </c>
      <c r="F48" s="45">
        <f t="shared" si="35"/>
        <v>100</v>
      </c>
      <c r="G48" s="53">
        <f t="shared" si="40"/>
        <v>3464</v>
      </c>
      <c r="H48" s="38">
        <f t="shared" si="36"/>
        <v>100</v>
      </c>
      <c r="I48" s="38">
        <f t="shared" si="37"/>
        <v>0</v>
      </c>
      <c r="J48" s="116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s="8" customFormat="1" ht="20.100000000000001" customHeight="1" x14ac:dyDescent="0.25">
      <c r="A49" s="41" t="s">
        <v>3</v>
      </c>
      <c r="B49" s="45">
        <f t="shared" si="38"/>
        <v>0</v>
      </c>
      <c r="C49" s="45">
        <f t="shared" si="38"/>
        <v>0</v>
      </c>
      <c r="D49" s="45">
        <v>0</v>
      </c>
      <c r="E49" s="45">
        <f t="shared" si="39"/>
        <v>0</v>
      </c>
      <c r="F49" s="45">
        <v>0</v>
      </c>
      <c r="G49" s="53">
        <f t="shared" si="40"/>
        <v>0</v>
      </c>
      <c r="H49" s="38">
        <v>0</v>
      </c>
      <c r="I49" s="38">
        <f t="shared" si="37"/>
        <v>0</v>
      </c>
      <c r="J49" s="117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s="8" customFormat="1" ht="20.100000000000001" customHeight="1" x14ac:dyDescent="0.25">
      <c r="A50" s="46" t="s">
        <v>26</v>
      </c>
      <c r="B50" s="42"/>
      <c r="C50" s="42"/>
      <c r="D50" s="42"/>
      <c r="E50" s="42"/>
      <c r="F50" s="42"/>
      <c r="G50" s="42"/>
      <c r="H50" s="42"/>
      <c r="I50" s="42"/>
      <c r="J50" s="46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s="8" customFormat="1" ht="20.100000000000001" customHeight="1" x14ac:dyDescent="0.25">
      <c r="A51" s="92" t="s">
        <v>27</v>
      </c>
      <c r="B51" s="42">
        <f>SUM(B52:B55)</f>
        <v>3316.5</v>
      </c>
      <c r="C51" s="42">
        <f>SUM(C52:C55)</f>
        <v>3316.5</v>
      </c>
      <c r="D51" s="42">
        <f>C51/B51*100</f>
        <v>100</v>
      </c>
      <c r="E51" s="42">
        <f>SUM(E52:E55)</f>
        <v>3311.1</v>
      </c>
      <c r="F51" s="42">
        <f>E51/B51*100</f>
        <v>99.837177747625503</v>
      </c>
      <c r="G51" s="42">
        <f>SUM(G52:G55)</f>
        <v>3311.1</v>
      </c>
      <c r="H51" s="40">
        <f>G51/B51*100</f>
        <v>99.837177747625503</v>
      </c>
      <c r="I51" s="40">
        <f>B51-G51</f>
        <v>5.4000000000000909</v>
      </c>
      <c r="J51" s="115" t="s">
        <v>236</v>
      </c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s="8" customFormat="1" ht="20.100000000000001" customHeight="1" x14ac:dyDescent="0.25">
      <c r="A52" s="43" t="s">
        <v>0</v>
      </c>
      <c r="B52" s="42">
        <v>3316.5</v>
      </c>
      <c r="C52" s="42">
        <v>3316.5</v>
      </c>
      <c r="D52" s="42">
        <f t="shared" ref="D52" si="41">C52/B52*100</f>
        <v>100</v>
      </c>
      <c r="E52" s="42">
        <v>3311.1</v>
      </c>
      <c r="F52" s="42">
        <f t="shared" ref="F52" si="42">E52/B52*100</f>
        <v>99.837177747625503</v>
      </c>
      <c r="G52" s="52">
        <v>3311.1</v>
      </c>
      <c r="H52" s="40">
        <f t="shared" ref="H52" si="43">G52/B52*100</f>
        <v>99.837177747625503</v>
      </c>
      <c r="I52" s="40">
        <f t="shared" ref="I52:I55" si="44">B52-G52</f>
        <v>5.4000000000000909</v>
      </c>
      <c r="J52" s="116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s="8" customFormat="1" ht="20.100000000000001" customHeight="1" x14ac:dyDescent="0.25">
      <c r="A53" s="43" t="s">
        <v>1</v>
      </c>
      <c r="B53" s="42">
        <v>0</v>
      </c>
      <c r="C53" s="42">
        <v>0</v>
      </c>
      <c r="D53" s="42">
        <v>0</v>
      </c>
      <c r="E53" s="52">
        <v>0</v>
      </c>
      <c r="F53" s="42">
        <v>0</v>
      </c>
      <c r="G53" s="52">
        <v>0</v>
      </c>
      <c r="H53" s="40">
        <v>0</v>
      </c>
      <c r="I53" s="40">
        <f t="shared" si="44"/>
        <v>0</v>
      </c>
      <c r="J53" s="116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s="8" customFormat="1" ht="20.100000000000001" customHeight="1" x14ac:dyDescent="0.25">
      <c r="A54" s="44" t="s">
        <v>2</v>
      </c>
      <c r="B54" s="45">
        <v>0</v>
      </c>
      <c r="C54" s="45">
        <v>0</v>
      </c>
      <c r="D54" s="45">
        <v>0</v>
      </c>
      <c r="E54" s="53">
        <v>0</v>
      </c>
      <c r="F54" s="45">
        <v>0</v>
      </c>
      <c r="G54" s="53">
        <v>0</v>
      </c>
      <c r="H54" s="38">
        <v>0</v>
      </c>
      <c r="I54" s="38">
        <f t="shared" si="44"/>
        <v>0</v>
      </c>
      <c r="J54" s="116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s="8" customFormat="1" ht="20.100000000000001" customHeight="1" x14ac:dyDescent="0.25">
      <c r="A55" s="41" t="s">
        <v>3</v>
      </c>
      <c r="B55" s="45">
        <v>0</v>
      </c>
      <c r="C55" s="45">
        <v>0</v>
      </c>
      <c r="D55" s="45">
        <v>0</v>
      </c>
      <c r="E55" s="53">
        <v>0</v>
      </c>
      <c r="F55" s="45">
        <v>0</v>
      </c>
      <c r="G55" s="53">
        <v>0</v>
      </c>
      <c r="H55" s="38">
        <v>0</v>
      </c>
      <c r="I55" s="38">
        <f t="shared" si="44"/>
        <v>0</v>
      </c>
      <c r="J55" s="117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s="8" customFormat="1" ht="20.100000000000001" customHeight="1" x14ac:dyDescent="0.25">
      <c r="A56" s="10" t="s">
        <v>28</v>
      </c>
      <c r="B56" s="42">
        <f>SUM(B57:B60)</f>
        <v>70997.5</v>
      </c>
      <c r="C56" s="42">
        <f>SUM(C57:C60)</f>
        <v>70997.5</v>
      </c>
      <c r="D56" s="42">
        <f>C56/B56*100</f>
        <v>100</v>
      </c>
      <c r="E56" s="42">
        <f>SUM(E57:E60)</f>
        <v>70960.3</v>
      </c>
      <c r="F56" s="42">
        <f>E56/B56*100</f>
        <v>99.94760378886582</v>
      </c>
      <c r="G56" s="42">
        <f>SUM(G57:G60)</f>
        <v>70960.3</v>
      </c>
      <c r="H56" s="40">
        <f>G56/B56*100</f>
        <v>99.94760378886582</v>
      </c>
      <c r="I56" s="40">
        <f>B56-G56</f>
        <v>37.19999999999709</v>
      </c>
      <c r="J56" s="115" t="s">
        <v>237</v>
      </c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1:35" s="8" customFormat="1" ht="20.100000000000001" customHeight="1" x14ac:dyDescent="0.25">
      <c r="A57" s="43" t="s">
        <v>0</v>
      </c>
      <c r="B57" s="42">
        <v>65408</v>
      </c>
      <c r="C57" s="42">
        <v>65408</v>
      </c>
      <c r="D57" s="42">
        <f t="shared" ref="D57:D59" si="45">C57/B57*100</f>
        <v>100</v>
      </c>
      <c r="E57" s="42">
        <v>65370.8</v>
      </c>
      <c r="F57" s="42">
        <f t="shared" ref="F57:F59" si="46">E57/B57*100</f>
        <v>99.94312622309198</v>
      </c>
      <c r="G57" s="52">
        <v>65370.8</v>
      </c>
      <c r="H57" s="40">
        <f>G57/B57*100</f>
        <v>99.94312622309198</v>
      </c>
      <c r="I57" s="40">
        <f t="shared" ref="I57:I60" si="47">B57-G57</f>
        <v>37.19999999999709</v>
      </c>
      <c r="J57" s="116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s="8" customFormat="1" ht="20.100000000000001" customHeight="1" x14ac:dyDescent="0.25">
      <c r="A58" s="43" t="s">
        <v>1</v>
      </c>
      <c r="B58" s="42">
        <v>2125.5</v>
      </c>
      <c r="C58" s="52">
        <v>2125.5</v>
      </c>
      <c r="D58" s="42">
        <f t="shared" si="45"/>
        <v>100</v>
      </c>
      <c r="E58" s="52">
        <v>2125.5</v>
      </c>
      <c r="F58" s="42">
        <f t="shared" si="46"/>
        <v>100</v>
      </c>
      <c r="G58" s="52">
        <v>2125.5</v>
      </c>
      <c r="H58" s="40">
        <f>G58/B58*100</f>
        <v>100</v>
      </c>
      <c r="I58" s="40">
        <f t="shared" si="47"/>
        <v>0</v>
      </c>
      <c r="J58" s="116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1:35" s="8" customFormat="1" ht="20.100000000000001" customHeight="1" x14ac:dyDescent="0.25">
      <c r="A59" s="44" t="s">
        <v>2</v>
      </c>
      <c r="B59" s="45">
        <v>3464</v>
      </c>
      <c r="C59" s="45">
        <v>3464</v>
      </c>
      <c r="D59" s="45">
        <f t="shared" si="45"/>
        <v>100</v>
      </c>
      <c r="E59" s="53">
        <v>3464</v>
      </c>
      <c r="F59" s="45">
        <f t="shared" si="46"/>
        <v>100</v>
      </c>
      <c r="G59" s="53">
        <v>3464</v>
      </c>
      <c r="H59" s="38">
        <f>G59/B59*100</f>
        <v>100</v>
      </c>
      <c r="I59" s="38">
        <f t="shared" si="47"/>
        <v>0</v>
      </c>
      <c r="J59" s="116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ht="20.100000000000001" customHeight="1" x14ac:dyDescent="0.25">
      <c r="A60" s="41" t="s">
        <v>3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f t="shared" si="47"/>
        <v>0</v>
      </c>
      <c r="J60" s="117"/>
    </row>
    <row r="61" spans="1:35" s="23" customFormat="1" ht="20.100000000000001" customHeight="1" x14ac:dyDescent="0.25">
      <c r="A61" s="164" t="s">
        <v>62</v>
      </c>
      <c r="B61" s="165"/>
      <c r="C61" s="165"/>
      <c r="D61" s="165"/>
      <c r="E61" s="165"/>
      <c r="F61" s="165"/>
      <c r="G61" s="165"/>
      <c r="H61" s="165"/>
      <c r="I61" s="165"/>
      <c r="J61" s="166"/>
      <c r="K61" s="8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29"/>
    </row>
    <row r="62" spans="1:35" s="24" customFormat="1" ht="20.100000000000001" customHeight="1" x14ac:dyDescent="0.25">
      <c r="A62" s="161" t="s">
        <v>9</v>
      </c>
      <c r="B62" s="162"/>
      <c r="C62" s="162"/>
      <c r="D62" s="162"/>
      <c r="E62" s="162"/>
      <c r="F62" s="162"/>
      <c r="G62" s="162"/>
      <c r="H62" s="162"/>
      <c r="I62" s="162"/>
      <c r="J62" s="163"/>
      <c r="K62" s="14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  <c r="AI62" s="255"/>
    </row>
    <row r="63" spans="1:35" s="24" customFormat="1" ht="20.100000000000001" customHeight="1" x14ac:dyDescent="0.25">
      <c r="A63" s="161" t="s">
        <v>30</v>
      </c>
      <c r="B63" s="162"/>
      <c r="C63" s="162"/>
      <c r="D63" s="162"/>
      <c r="E63" s="162"/>
      <c r="F63" s="162"/>
      <c r="G63" s="162"/>
      <c r="H63" s="162"/>
      <c r="I63" s="162"/>
      <c r="J63" s="163"/>
      <c r="K63" s="14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  <c r="AI63" s="255"/>
    </row>
    <row r="64" spans="1:35" ht="20.100000000000001" customHeight="1" x14ac:dyDescent="0.25">
      <c r="A64" s="125" t="s">
        <v>96</v>
      </c>
      <c r="B64" s="126"/>
      <c r="C64" s="126"/>
      <c r="D64" s="126"/>
      <c r="E64" s="126"/>
      <c r="F64" s="126"/>
      <c r="G64" s="126"/>
      <c r="H64" s="126"/>
      <c r="I64" s="126"/>
      <c r="J64" s="127"/>
    </row>
    <row r="65" spans="1:35" s="12" customFormat="1" ht="20.100000000000001" customHeight="1" x14ac:dyDescent="0.25">
      <c r="A65" s="143" t="s">
        <v>7</v>
      </c>
      <c r="B65" s="144"/>
      <c r="C65" s="144"/>
      <c r="D65" s="144"/>
      <c r="E65" s="144"/>
      <c r="F65" s="144"/>
      <c r="G65" s="144"/>
      <c r="H65" s="144"/>
      <c r="I65" s="144"/>
      <c r="J65" s="145"/>
      <c r="K65" s="8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250"/>
    </row>
    <row r="66" spans="1:35" s="1" customFormat="1" ht="20.100000000000001" customHeight="1" x14ac:dyDescent="0.25">
      <c r="A66" s="125" t="s">
        <v>97</v>
      </c>
      <c r="B66" s="126"/>
      <c r="C66" s="126"/>
      <c r="D66" s="126"/>
      <c r="E66" s="126"/>
      <c r="F66" s="126"/>
      <c r="G66" s="126"/>
      <c r="H66" s="126"/>
      <c r="I66" s="126"/>
      <c r="J66" s="127"/>
      <c r="K66" s="214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8"/>
    </row>
    <row r="67" spans="1:35" s="25" customFormat="1" ht="20.100000000000001" customHeight="1" x14ac:dyDescent="0.25">
      <c r="A67" s="128" t="s">
        <v>10</v>
      </c>
      <c r="B67" s="129"/>
      <c r="C67" s="129"/>
      <c r="D67" s="129"/>
      <c r="E67" s="129"/>
      <c r="F67" s="129"/>
      <c r="G67" s="129"/>
      <c r="H67" s="129"/>
      <c r="I67" s="129"/>
      <c r="J67" s="130"/>
      <c r="K67" s="215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7"/>
    </row>
    <row r="68" spans="1:35" s="26" customFormat="1" ht="20.100000000000001" customHeight="1" x14ac:dyDescent="0.25">
      <c r="A68" s="180" t="s">
        <v>31</v>
      </c>
      <c r="B68" s="181"/>
      <c r="C68" s="181"/>
      <c r="D68" s="181"/>
      <c r="E68" s="181"/>
      <c r="F68" s="181"/>
      <c r="G68" s="181"/>
      <c r="H68" s="181"/>
      <c r="I68" s="181"/>
      <c r="J68" s="182"/>
      <c r="K68" s="216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9"/>
    </row>
    <row r="69" spans="1:35" ht="409.5" customHeight="1" x14ac:dyDescent="0.25">
      <c r="A69" s="47" t="s">
        <v>98</v>
      </c>
      <c r="B69" s="42">
        <f>SUM(B70:B73)</f>
        <v>129409.9</v>
      </c>
      <c r="C69" s="42">
        <f>SUM(C70:C73)</f>
        <v>129409.9</v>
      </c>
      <c r="D69" s="42">
        <f>C69/B69*100</f>
        <v>100</v>
      </c>
      <c r="E69" s="42">
        <f>SUM(E70:E73)</f>
        <v>129409.9</v>
      </c>
      <c r="F69" s="42">
        <f>E69/B69*100</f>
        <v>100</v>
      </c>
      <c r="G69" s="42">
        <f>SUM(G70:G73)</f>
        <v>129409.9</v>
      </c>
      <c r="H69" s="40">
        <f>G69/B69*100</f>
        <v>100</v>
      </c>
      <c r="I69" s="40">
        <f>B69-G69</f>
        <v>0</v>
      </c>
      <c r="J69" s="115" t="s">
        <v>99</v>
      </c>
    </row>
    <row r="70" spans="1:35" ht="36.75" customHeight="1" x14ac:dyDescent="0.25">
      <c r="A70" s="48" t="s">
        <v>0</v>
      </c>
      <c r="B70" s="42">
        <v>114116</v>
      </c>
      <c r="C70" s="42">
        <v>114116</v>
      </c>
      <c r="D70" s="42">
        <f t="shared" ref="D70:D72" si="48">C70/B70*100</f>
        <v>100</v>
      </c>
      <c r="E70" s="52">
        <v>114116</v>
      </c>
      <c r="F70" s="42">
        <f t="shared" ref="F70:F72" si="49">E70/B70*100</f>
        <v>100</v>
      </c>
      <c r="G70" s="52">
        <v>114116</v>
      </c>
      <c r="H70" s="40">
        <f t="shared" ref="H70:H72" si="50">G70/B70*100</f>
        <v>100</v>
      </c>
      <c r="I70" s="40">
        <f t="shared" ref="I70:I73" si="51">B70-G70</f>
        <v>0</v>
      </c>
      <c r="J70" s="116"/>
    </row>
    <row r="71" spans="1:35" ht="36.75" customHeight="1" x14ac:dyDescent="0.25">
      <c r="A71" s="48" t="s">
        <v>1</v>
      </c>
      <c r="B71" s="42">
        <v>3529.4</v>
      </c>
      <c r="C71" s="42">
        <v>3529.4</v>
      </c>
      <c r="D71" s="42">
        <f t="shared" si="48"/>
        <v>100</v>
      </c>
      <c r="E71" s="52">
        <v>3529.4</v>
      </c>
      <c r="F71" s="42">
        <f t="shared" si="49"/>
        <v>100</v>
      </c>
      <c r="G71" s="52">
        <v>3529.4</v>
      </c>
      <c r="H71" s="40">
        <f t="shared" si="50"/>
        <v>100</v>
      </c>
      <c r="I71" s="40">
        <f t="shared" si="51"/>
        <v>0</v>
      </c>
      <c r="J71" s="116"/>
    </row>
    <row r="72" spans="1:35" ht="36.75" customHeight="1" x14ac:dyDescent="0.25">
      <c r="A72" s="49" t="s">
        <v>2</v>
      </c>
      <c r="B72" s="45">
        <v>11764.5</v>
      </c>
      <c r="C72" s="45">
        <v>11764.5</v>
      </c>
      <c r="D72" s="42">
        <f t="shared" si="48"/>
        <v>100</v>
      </c>
      <c r="E72" s="53">
        <v>11764.5</v>
      </c>
      <c r="F72" s="42">
        <f t="shared" si="49"/>
        <v>100</v>
      </c>
      <c r="G72" s="53">
        <v>11764.5</v>
      </c>
      <c r="H72" s="40">
        <f t="shared" si="50"/>
        <v>100</v>
      </c>
      <c r="I72" s="40">
        <f t="shared" si="51"/>
        <v>0</v>
      </c>
      <c r="J72" s="116"/>
    </row>
    <row r="73" spans="1:35" ht="36.75" customHeight="1" x14ac:dyDescent="0.25">
      <c r="A73" s="41" t="s">
        <v>3</v>
      </c>
      <c r="B73" s="45">
        <v>0</v>
      </c>
      <c r="C73" s="45">
        <v>0</v>
      </c>
      <c r="D73" s="42">
        <v>0</v>
      </c>
      <c r="E73" s="53">
        <v>0</v>
      </c>
      <c r="F73" s="42">
        <v>0</v>
      </c>
      <c r="G73" s="53">
        <v>0</v>
      </c>
      <c r="H73" s="40">
        <v>0</v>
      </c>
      <c r="I73" s="40">
        <f t="shared" si="51"/>
        <v>0</v>
      </c>
      <c r="J73" s="117"/>
    </row>
    <row r="74" spans="1:35" ht="20.100000000000001" customHeight="1" x14ac:dyDescent="0.25">
      <c r="A74" s="164" t="s">
        <v>66</v>
      </c>
      <c r="B74" s="165"/>
      <c r="C74" s="165"/>
      <c r="D74" s="165"/>
      <c r="E74" s="165"/>
      <c r="F74" s="165"/>
      <c r="G74" s="165"/>
      <c r="H74" s="165"/>
      <c r="I74" s="165"/>
      <c r="J74" s="166"/>
    </row>
    <row r="75" spans="1:35" ht="20.100000000000001" customHeight="1" x14ac:dyDescent="0.25">
      <c r="A75" s="167" t="s">
        <v>67</v>
      </c>
      <c r="B75" s="168"/>
      <c r="C75" s="168"/>
      <c r="D75" s="168"/>
      <c r="E75" s="168"/>
      <c r="F75" s="168"/>
      <c r="G75" s="168"/>
      <c r="H75" s="168"/>
      <c r="I75" s="168"/>
      <c r="J75" s="169"/>
    </row>
    <row r="76" spans="1:35" ht="20.100000000000001" customHeight="1" x14ac:dyDescent="0.25">
      <c r="A76" s="125" t="s">
        <v>68</v>
      </c>
      <c r="B76" s="126"/>
      <c r="C76" s="126"/>
      <c r="D76" s="126"/>
      <c r="E76" s="126"/>
      <c r="F76" s="126"/>
      <c r="G76" s="126"/>
      <c r="H76" s="126"/>
      <c r="I76" s="126"/>
      <c r="J76" s="127"/>
    </row>
    <row r="77" spans="1:35" ht="20.100000000000001" customHeight="1" x14ac:dyDescent="0.25">
      <c r="A77" s="143" t="s">
        <v>69</v>
      </c>
      <c r="B77" s="144"/>
      <c r="C77" s="144"/>
      <c r="D77" s="144"/>
      <c r="E77" s="144"/>
      <c r="F77" s="144"/>
      <c r="G77" s="144"/>
      <c r="H77" s="144"/>
      <c r="I77" s="144"/>
      <c r="J77" s="145"/>
    </row>
    <row r="78" spans="1:35" ht="20.100000000000001" customHeight="1" x14ac:dyDescent="0.25">
      <c r="A78" s="125" t="s">
        <v>70</v>
      </c>
      <c r="B78" s="126"/>
      <c r="C78" s="126"/>
      <c r="D78" s="126"/>
      <c r="E78" s="126"/>
      <c r="F78" s="126"/>
      <c r="G78" s="126"/>
      <c r="H78" s="126"/>
      <c r="I78" s="126"/>
      <c r="J78" s="127"/>
    </row>
    <row r="79" spans="1:35" ht="20.100000000000001" customHeight="1" x14ac:dyDescent="0.25">
      <c r="A79" s="146" t="s">
        <v>71</v>
      </c>
      <c r="B79" s="147"/>
      <c r="C79" s="147"/>
      <c r="D79" s="147"/>
      <c r="E79" s="147"/>
      <c r="F79" s="147"/>
      <c r="G79" s="147"/>
      <c r="H79" s="147"/>
      <c r="I79" s="147"/>
      <c r="J79" s="148"/>
    </row>
    <row r="80" spans="1:35" ht="20.100000000000001" customHeight="1" x14ac:dyDescent="0.25">
      <c r="A80" s="149" t="s">
        <v>70</v>
      </c>
      <c r="B80" s="150"/>
      <c r="C80" s="150"/>
      <c r="D80" s="150"/>
      <c r="E80" s="150"/>
      <c r="F80" s="150"/>
      <c r="G80" s="150"/>
      <c r="H80" s="150"/>
      <c r="I80" s="150"/>
      <c r="J80" s="151"/>
    </row>
    <row r="81" spans="1:35" ht="20.100000000000001" customHeight="1" x14ac:dyDescent="0.25">
      <c r="A81" s="170" t="s">
        <v>23</v>
      </c>
      <c r="B81" s="171"/>
      <c r="C81" s="171"/>
      <c r="D81" s="171"/>
      <c r="E81" s="171"/>
      <c r="F81" s="171"/>
      <c r="G81" s="171"/>
      <c r="H81" s="171"/>
      <c r="I81" s="171"/>
      <c r="J81" s="172"/>
    </row>
    <row r="82" spans="1:35" s="8" customFormat="1" ht="20.100000000000001" customHeight="1" x14ac:dyDescent="0.25">
      <c r="A82" s="161" t="s">
        <v>12</v>
      </c>
      <c r="B82" s="162"/>
      <c r="C82" s="162"/>
      <c r="D82" s="162"/>
      <c r="E82" s="162"/>
      <c r="F82" s="162"/>
      <c r="G82" s="162"/>
      <c r="H82" s="162"/>
      <c r="I82" s="162"/>
      <c r="J82" s="16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ht="20.100000000000001" customHeight="1" x14ac:dyDescent="0.25">
      <c r="A83" s="161" t="s">
        <v>24</v>
      </c>
      <c r="B83" s="162"/>
      <c r="C83" s="162"/>
      <c r="D83" s="162"/>
      <c r="E83" s="162"/>
      <c r="F83" s="162"/>
      <c r="G83" s="162"/>
      <c r="H83" s="162"/>
      <c r="I83" s="162"/>
      <c r="J83" s="163"/>
    </row>
    <row r="84" spans="1:35" ht="319.5" customHeight="1" x14ac:dyDescent="0.25">
      <c r="A84" s="86" t="s">
        <v>100</v>
      </c>
      <c r="B84" s="40">
        <f>SUM(B85:B88)</f>
        <v>57937.5</v>
      </c>
      <c r="C84" s="40">
        <f>SUM(C85:C88)</f>
        <v>57937.5</v>
      </c>
      <c r="D84" s="40">
        <f>C84/B84*100</f>
        <v>100</v>
      </c>
      <c r="E84" s="40">
        <f>SUM(E85:E88)</f>
        <v>57937.5</v>
      </c>
      <c r="F84" s="40">
        <f>E84/B84*100</f>
        <v>100</v>
      </c>
      <c r="G84" s="40">
        <f>SUM(G85:G88)</f>
        <v>57937.5</v>
      </c>
      <c r="H84" s="40">
        <f>G84/B84*100</f>
        <v>100</v>
      </c>
      <c r="I84" s="40">
        <f>B84-G84</f>
        <v>0</v>
      </c>
      <c r="J84" s="115" t="s">
        <v>101</v>
      </c>
    </row>
    <row r="85" spans="1:35" s="7" customFormat="1" ht="20.100000000000001" customHeight="1" x14ac:dyDescent="0.25">
      <c r="A85" s="48" t="s">
        <v>0</v>
      </c>
      <c r="B85" s="40">
        <v>49246.8</v>
      </c>
      <c r="C85" s="40">
        <v>49246.8</v>
      </c>
      <c r="D85" s="40">
        <f t="shared" ref="D85:D87" si="52">C85/B85*100</f>
        <v>100</v>
      </c>
      <c r="E85" s="40">
        <v>49246.8</v>
      </c>
      <c r="F85" s="40">
        <f t="shared" ref="F85:F87" si="53">E85/B85*100</f>
        <v>100</v>
      </c>
      <c r="G85" s="40">
        <v>49246.8</v>
      </c>
      <c r="H85" s="40">
        <f t="shared" ref="H85:H87" si="54">G85/B85*100</f>
        <v>100</v>
      </c>
      <c r="I85" s="40">
        <f>B85-G85</f>
        <v>0</v>
      </c>
      <c r="J85" s="116"/>
      <c r="K85" s="225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1"/>
    </row>
    <row r="86" spans="1:35" s="4" customFormat="1" ht="20.100000000000001" customHeight="1" x14ac:dyDescent="0.25">
      <c r="A86" s="50" t="s">
        <v>1</v>
      </c>
      <c r="B86" s="40">
        <v>5793.7</v>
      </c>
      <c r="C86" s="40">
        <v>5793.7</v>
      </c>
      <c r="D86" s="40">
        <f t="shared" si="52"/>
        <v>100</v>
      </c>
      <c r="E86" s="40">
        <v>5793.7</v>
      </c>
      <c r="F86" s="40">
        <f t="shared" si="53"/>
        <v>100</v>
      </c>
      <c r="G86" s="40">
        <v>5793.7</v>
      </c>
      <c r="H86" s="40">
        <f t="shared" si="54"/>
        <v>100</v>
      </c>
      <c r="I86" s="40">
        <f>B86-G86</f>
        <v>0</v>
      </c>
      <c r="J86" s="116"/>
      <c r="K86" s="9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  <c r="AG86" s="246"/>
      <c r="AH86" s="246"/>
      <c r="AI86" s="262"/>
    </row>
    <row r="87" spans="1:35" ht="20.100000000000001" customHeight="1" x14ac:dyDescent="0.25">
      <c r="A87" s="51" t="s">
        <v>2</v>
      </c>
      <c r="B87" s="38">
        <v>2897</v>
      </c>
      <c r="C87" s="38">
        <v>2897</v>
      </c>
      <c r="D87" s="40">
        <f t="shared" si="52"/>
        <v>100</v>
      </c>
      <c r="E87" s="38">
        <v>2897</v>
      </c>
      <c r="F87" s="40">
        <f t="shared" si="53"/>
        <v>100</v>
      </c>
      <c r="G87" s="38">
        <v>2897</v>
      </c>
      <c r="H87" s="40">
        <f t="shared" si="54"/>
        <v>100</v>
      </c>
      <c r="I87" s="38">
        <f>B87-G87</f>
        <v>0</v>
      </c>
      <c r="J87" s="116"/>
    </row>
    <row r="88" spans="1:35" ht="20.100000000000001" customHeight="1" x14ac:dyDescent="0.25">
      <c r="A88" s="41" t="s">
        <v>3</v>
      </c>
      <c r="B88" s="38">
        <v>0</v>
      </c>
      <c r="C88" s="38">
        <v>0</v>
      </c>
      <c r="D88" s="40">
        <v>0</v>
      </c>
      <c r="E88" s="38">
        <v>0</v>
      </c>
      <c r="F88" s="40">
        <v>0</v>
      </c>
      <c r="G88" s="38">
        <v>0</v>
      </c>
      <c r="H88" s="40">
        <v>0</v>
      </c>
      <c r="I88" s="38">
        <f>B88-G88</f>
        <v>0</v>
      </c>
      <c r="J88" s="117"/>
    </row>
    <row r="89" spans="1:35" ht="20.100000000000001" customHeight="1" x14ac:dyDescent="0.25">
      <c r="A89" s="161" t="s">
        <v>13</v>
      </c>
      <c r="B89" s="162"/>
      <c r="C89" s="162"/>
      <c r="D89" s="162"/>
      <c r="E89" s="162"/>
      <c r="F89" s="162"/>
      <c r="G89" s="162"/>
      <c r="H89" s="162"/>
      <c r="I89" s="162"/>
      <c r="J89" s="163"/>
    </row>
    <row r="90" spans="1:35" ht="20.100000000000001" customHeight="1" x14ac:dyDescent="0.25">
      <c r="A90" s="161" t="s">
        <v>25</v>
      </c>
      <c r="B90" s="162"/>
      <c r="C90" s="162"/>
      <c r="D90" s="162"/>
      <c r="E90" s="162"/>
      <c r="F90" s="162"/>
      <c r="G90" s="162"/>
      <c r="H90" s="162"/>
      <c r="I90" s="162"/>
      <c r="J90" s="163"/>
    </row>
    <row r="91" spans="1:35" ht="355.5" customHeight="1" x14ac:dyDescent="0.25">
      <c r="A91" s="31" t="s">
        <v>102</v>
      </c>
      <c r="B91" s="52">
        <f>SUM(B92:B95)</f>
        <v>4632.3</v>
      </c>
      <c r="C91" s="52">
        <f>SUM(C92:C95)</f>
        <v>4632.3</v>
      </c>
      <c r="D91" s="52">
        <f>C91/B91*100</f>
        <v>100</v>
      </c>
      <c r="E91" s="52">
        <f>E92+E93+E94+E95</f>
        <v>4632.3</v>
      </c>
      <c r="F91" s="52">
        <f>E91/B91*100</f>
        <v>100</v>
      </c>
      <c r="G91" s="40">
        <f>G92+G93+G94+G95</f>
        <v>4632.3</v>
      </c>
      <c r="H91" s="40">
        <f>G91/B91*100</f>
        <v>100</v>
      </c>
      <c r="I91" s="40">
        <f>B91-G91</f>
        <v>0</v>
      </c>
      <c r="J91" s="115" t="s">
        <v>103</v>
      </c>
    </row>
    <row r="92" spans="1:35" ht="20.100000000000001" customHeight="1" x14ac:dyDescent="0.25">
      <c r="A92" s="50" t="s">
        <v>0</v>
      </c>
      <c r="B92" s="52">
        <v>4268.7</v>
      </c>
      <c r="C92" s="52">
        <v>4268.7</v>
      </c>
      <c r="D92" s="52">
        <f t="shared" ref="D92:D94" si="55">C92/B92*100</f>
        <v>100</v>
      </c>
      <c r="E92" s="52">
        <v>4268.7</v>
      </c>
      <c r="F92" s="52">
        <f t="shared" ref="F92:F94" si="56">E92/B92*100</f>
        <v>100</v>
      </c>
      <c r="G92" s="52">
        <v>4268.7</v>
      </c>
      <c r="H92" s="40">
        <f t="shared" ref="H92:H94" si="57">G92/B92*100</f>
        <v>100</v>
      </c>
      <c r="I92" s="40">
        <f t="shared" ref="I92:I95" si="58">B92-G92</f>
        <v>0</v>
      </c>
      <c r="J92" s="116"/>
    </row>
    <row r="93" spans="1:35" ht="20.100000000000001" customHeight="1" x14ac:dyDescent="0.25">
      <c r="A93" s="50" t="s">
        <v>1</v>
      </c>
      <c r="B93" s="52">
        <v>132</v>
      </c>
      <c r="C93" s="52">
        <v>132</v>
      </c>
      <c r="D93" s="52">
        <f t="shared" si="55"/>
        <v>100</v>
      </c>
      <c r="E93" s="52">
        <v>132</v>
      </c>
      <c r="F93" s="52">
        <f t="shared" si="56"/>
        <v>100</v>
      </c>
      <c r="G93" s="52">
        <v>132</v>
      </c>
      <c r="H93" s="40">
        <f t="shared" si="57"/>
        <v>100</v>
      </c>
      <c r="I93" s="40">
        <f t="shared" si="58"/>
        <v>0</v>
      </c>
      <c r="J93" s="116"/>
    </row>
    <row r="94" spans="1:35" ht="20.100000000000001" customHeight="1" x14ac:dyDescent="0.25">
      <c r="A94" s="51" t="s">
        <v>2</v>
      </c>
      <c r="B94" s="53">
        <v>231.6</v>
      </c>
      <c r="C94" s="53">
        <v>231.6</v>
      </c>
      <c r="D94" s="52">
        <f t="shared" si="55"/>
        <v>100</v>
      </c>
      <c r="E94" s="53">
        <v>231.6</v>
      </c>
      <c r="F94" s="52">
        <f t="shared" si="56"/>
        <v>100</v>
      </c>
      <c r="G94" s="53">
        <v>231.6</v>
      </c>
      <c r="H94" s="40">
        <f t="shared" si="57"/>
        <v>100</v>
      </c>
      <c r="I94" s="40">
        <f t="shared" si="58"/>
        <v>0</v>
      </c>
      <c r="J94" s="116"/>
    </row>
    <row r="95" spans="1:35" ht="20.100000000000001" customHeight="1" x14ac:dyDescent="0.25">
      <c r="A95" s="41" t="s">
        <v>3</v>
      </c>
      <c r="B95" s="53">
        <v>0</v>
      </c>
      <c r="C95" s="53">
        <v>0</v>
      </c>
      <c r="D95" s="52">
        <v>0</v>
      </c>
      <c r="E95" s="53">
        <v>0</v>
      </c>
      <c r="F95" s="52">
        <v>0</v>
      </c>
      <c r="G95" s="53">
        <v>0</v>
      </c>
      <c r="H95" s="40">
        <v>0</v>
      </c>
      <c r="I95" s="40">
        <f t="shared" si="58"/>
        <v>0</v>
      </c>
      <c r="J95" s="117"/>
    </row>
    <row r="96" spans="1:35" s="23" customFormat="1" ht="20.100000000000001" customHeight="1" x14ac:dyDescent="0.25">
      <c r="A96" s="164" t="s">
        <v>72</v>
      </c>
      <c r="B96" s="165"/>
      <c r="C96" s="165"/>
      <c r="D96" s="165"/>
      <c r="E96" s="165"/>
      <c r="F96" s="165"/>
      <c r="G96" s="165"/>
      <c r="H96" s="165"/>
      <c r="I96" s="165"/>
      <c r="J96" s="166"/>
      <c r="K96" s="8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29"/>
    </row>
    <row r="97" spans="1:35" ht="20.100000000000001" customHeight="1" x14ac:dyDescent="0.25">
      <c r="A97" s="161" t="s">
        <v>14</v>
      </c>
      <c r="B97" s="162"/>
      <c r="C97" s="162"/>
      <c r="D97" s="162"/>
      <c r="E97" s="162"/>
      <c r="F97" s="162"/>
      <c r="G97" s="162"/>
      <c r="H97" s="162"/>
      <c r="I97" s="162"/>
      <c r="J97" s="163"/>
    </row>
    <row r="98" spans="1:35" ht="20.100000000000001" customHeight="1" x14ac:dyDescent="0.25">
      <c r="A98" s="164" t="s">
        <v>22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35" ht="409.6" customHeight="1" x14ac:dyDescent="0.25">
      <c r="A99" s="86" t="s">
        <v>104</v>
      </c>
      <c r="B99" s="40">
        <f>SUM(B100:B103)</f>
        <v>103680</v>
      </c>
      <c r="C99" s="40">
        <f>SUM(C100:C103)</f>
        <v>103680</v>
      </c>
      <c r="D99" s="40">
        <f>C99/B99*100</f>
        <v>100</v>
      </c>
      <c r="E99" s="40">
        <f>E100+E101+E102+E103</f>
        <v>103680</v>
      </c>
      <c r="F99" s="40">
        <f>E99/B99*100</f>
        <v>100</v>
      </c>
      <c r="G99" s="40">
        <f>G100+G101+G102+G103</f>
        <v>103680</v>
      </c>
      <c r="H99" s="40">
        <f>G99/B99*100</f>
        <v>100</v>
      </c>
      <c r="I99" s="40">
        <f>B99-G99</f>
        <v>0</v>
      </c>
      <c r="J99" s="115" t="s">
        <v>105</v>
      </c>
    </row>
    <row r="100" spans="1:35" ht="68.25" customHeight="1" x14ac:dyDescent="0.25">
      <c r="A100" s="39" t="s">
        <v>0</v>
      </c>
      <c r="B100" s="52">
        <v>42407.199999999997</v>
      </c>
      <c r="C100" s="52">
        <v>42407.199999999997</v>
      </c>
      <c r="D100" s="40">
        <f t="shared" ref="D100:D102" si="59">C100/B100*100</f>
        <v>100</v>
      </c>
      <c r="E100" s="52">
        <v>42407.199999999997</v>
      </c>
      <c r="F100" s="40">
        <f t="shared" ref="F100:F102" si="60">E100/B100*100</f>
        <v>100</v>
      </c>
      <c r="G100" s="52">
        <v>42407.199999999997</v>
      </c>
      <c r="H100" s="40">
        <f>G100/B100*100</f>
        <v>100</v>
      </c>
      <c r="I100" s="52">
        <f>B100-G100</f>
        <v>0</v>
      </c>
      <c r="J100" s="116"/>
    </row>
    <row r="101" spans="1:35" ht="68.25" customHeight="1" x14ac:dyDescent="0.25">
      <c r="A101" s="39" t="s">
        <v>1</v>
      </c>
      <c r="B101" s="52">
        <v>52914</v>
      </c>
      <c r="C101" s="52">
        <v>52914</v>
      </c>
      <c r="D101" s="40">
        <f t="shared" si="59"/>
        <v>100</v>
      </c>
      <c r="E101" s="52">
        <v>52914</v>
      </c>
      <c r="F101" s="40">
        <f t="shared" si="60"/>
        <v>100</v>
      </c>
      <c r="G101" s="52">
        <v>52914</v>
      </c>
      <c r="H101" s="40">
        <f>G101/B101*100</f>
        <v>100</v>
      </c>
      <c r="I101" s="52">
        <f>B101-G101</f>
        <v>0</v>
      </c>
      <c r="J101" s="116"/>
    </row>
    <row r="102" spans="1:35" ht="68.25" customHeight="1" x14ac:dyDescent="0.25">
      <c r="A102" s="41" t="s">
        <v>2</v>
      </c>
      <c r="B102" s="53">
        <v>8358.7999999999993</v>
      </c>
      <c r="C102" s="53">
        <v>8358.7999999999993</v>
      </c>
      <c r="D102" s="38">
        <f t="shared" si="59"/>
        <v>100</v>
      </c>
      <c r="E102" s="53">
        <v>8358.7999999999993</v>
      </c>
      <c r="F102" s="38">
        <f t="shared" si="60"/>
        <v>100</v>
      </c>
      <c r="G102" s="53">
        <v>8358.7999999999993</v>
      </c>
      <c r="H102" s="38">
        <f>G102/B102*100</f>
        <v>100</v>
      </c>
      <c r="I102" s="53">
        <f>B102-G102</f>
        <v>0</v>
      </c>
      <c r="J102" s="116"/>
    </row>
    <row r="103" spans="1:35" ht="68.25" customHeight="1" x14ac:dyDescent="0.25">
      <c r="A103" s="41" t="s">
        <v>3</v>
      </c>
      <c r="B103" s="53">
        <v>0</v>
      </c>
      <c r="C103" s="53">
        <v>0</v>
      </c>
      <c r="D103" s="38">
        <v>0</v>
      </c>
      <c r="E103" s="53">
        <v>0</v>
      </c>
      <c r="F103" s="38">
        <v>0</v>
      </c>
      <c r="G103" s="53">
        <v>0</v>
      </c>
      <c r="H103" s="38">
        <v>0</v>
      </c>
      <c r="I103" s="53">
        <f>B103-G103</f>
        <v>0</v>
      </c>
      <c r="J103" s="117"/>
    </row>
    <row r="104" spans="1:35" s="11" customFormat="1" ht="20.100000000000001" customHeight="1" x14ac:dyDescent="0.25">
      <c r="A104" s="167" t="s">
        <v>73</v>
      </c>
      <c r="B104" s="168"/>
      <c r="C104" s="168"/>
      <c r="D104" s="168"/>
      <c r="E104" s="168"/>
      <c r="F104" s="168"/>
      <c r="G104" s="168"/>
      <c r="H104" s="168"/>
      <c r="I104" s="168"/>
      <c r="J104" s="169"/>
      <c r="K104" s="8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249"/>
    </row>
    <row r="105" spans="1:35" s="6" customFormat="1" ht="20.100000000000001" customHeight="1" x14ac:dyDescent="0.25">
      <c r="A105" s="195" t="s">
        <v>106</v>
      </c>
      <c r="B105" s="196"/>
      <c r="C105" s="196"/>
      <c r="D105" s="196"/>
      <c r="E105" s="196"/>
      <c r="F105" s="196"/>
      <c r="G105" s="196"/>
      <c r="H105" s="196"/>
      <c r="I105" s="196"/>
      <c r="J105" s="197"/>
      <c r="K105" s="14"/>
      <c r="L105" s="253"/>
      <c r="M105" s="253"/>
      <c r="N105" s="253"/>
      <c r="O105" s="253"/>
      <c r="P105" s="253"/>
      <c r="Q105" s="253"/>
      <c r="R105" s="253"/>
      <c r="S105" s="253"/>
      <c r="T105" s="253"/>
      <c r="U105" s="253"/>
      <c r="V105" s="253"/>
      <c r="W105" s="253"/>
      <c r="X105" s="253"/>
      <c r="Y105" s="253"/>
      <c r="Z105" s="253"/>
      <c r="AA105" s="253"/>
      <c r="AB105" s="253"/>
      <c r="AC105" s="253"/>
      <c r="AD105" s="253"/>
      <c r="AE105" s="253"/>
      <c r="AF105" s="253"/>
      <c r="AG105" s="253"/>
      <c r="AH105" s="253"/>
      <c r="AI105" s="263"/>
    </row>
    <row r="106" spans="1:35" s="12" customFormat="1" ht="20.100000000000001" customHeight="1" x14ac:dyDescent="0.25">
      <c r="A106" s="143" t="s">
        <v>36</v>
      </c>
      <c r="B106" s="144"/>
      <c r="C106" s="144"/>
      <c r="D106" s="144"/>
      <c r="E106" s="144"/>
      <c r="F106" s="144"/>
      <c r="G106" s="144"/>
      <c r="H106" s="144"/>
      <c r="I106" s="144"/>
      <c r="J106" s="145"/>
      <c r="K106" s="8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250"/>
    </row>
    <row r="107" spans="1:35" ht="20.100000000000001" customHeight="1" x14ac:dyDescent="0.25">
      <c r="A107" s="211" t="s">
        <v>107</v>
      </c>
      <c r="B107" s="212"/>
      <c r="C107" s="212"/>
      <c r="D107" s="212"/>
      <c r="E107" s="212"/>
      <c r="F107" s="212"/>
      <c r="G107" s="212"/>
      <c r="H107" s="212"/>
      <c r="I107" s="212"/>
      <c r="J107" s="213"/>
    </row>
    <row r="108" spans="1:35" ht="20.100000000000001" customHeight="1" x14ac:dyDescent="0.25">
      <c r="A108" s="158" t="s">
        <v>161</v>
      </c>
      <c r="B108" s="159"/>
      <c r="C108" s="159"/>
      <c r="D108" s="159"/>
      <c r="E108" s="159"/>
      <c r="F108" s="159"/>
      <c r="G108" s="159"/>
      <c r="H108" s="159"/>
      <c r="I108" s="159"/>
      <c r="J108" s="160"/>
    </row>
    <row r="109" spans="1:35" ht="20.100000000000001" customHeight="1" x14ac:dyDescent="0.25">
      <c r="A109" s="134" t="s">
        <v>37</v>
      </c>
      <c r="B109" s="135"/>
      <c r="C109" s="135"/>
      <c r="D109" s="135"/>
      <c r="E109" s="135"/>
      <c r="F109" s="135"/>
      <c r="G109" s="135"/>
      <c r="H109" s="135"/>
      <c r="I109" s="135"/>
      <c r="J109" s="136"/>
    </row>
    <row r="110" spans="1:35" ht="267" customHeight="1" x14ac:dyDescent="0.25">
      <c r="A110" s="27" t="s">
        <v>108</v>
      </c>
      <c r="B110" s="40">
        <f>SUM(B111:B114)</f>
        <v>35535.4</v>
      </c>
      <c r="C110" s="40">
        <f>SUM(C111:C114)</f>
        <v>35535.4</v>
      </c>
      <c r="D110" s="52">
        <f>C110/B110*100</f>
        <v>100</v>
      </c>
      <c r="E110" s="40">
        <f>SUM(E111:E114)</f>
        <v>35535.4</v>
      </c>
      <c r="F110" s="52">
        <f>E110/B110*100</f>
        <v>100</v>
      </c>
      <c r="G110" s="40">
        <f>SUM(G111:G114)</f>
        <v>35535.4</v>
      </c>
      <c r="H110" s="74">
        <f>G110/B110*100</f>
        <v>100</v>
      </c>
      <c r="I110" s="40">
        <f>B110-G110</f>
        <v>0</v>
      </c>
      <c r="J110" s="115" t="s">
        <v>238</v>
      </c>
    </row>
    <row r="111" spans="1:35" ht="20.100000000000001" customHeight="1" x14ac:dyDescent="0.25">
      <c r="A111" s="54" t="s">
        <v>0</v>
      </c>
      <c r="B111" s="52">
        <f>B117+B122</f>
        <v>26716.100000000002</v>
      </c>
      <c r="C111" s="52">
        <f>C117+C122</f>
        <v>26716.100000000002</v>
      </c>
      <c r="D111" s="52">
        <f t="shared" ref="D111:D112" si="61">C111/B111*100</f>
        <v>100</v>
      </c>
      <c r="E111" s="52">
        <f>E117+E122</f>
        <v>26716.100000000002</v>
      </c>
      <c r="F111" s="52">
        <f t="shared" ref="F111:F112" si="62">E111/B111*100</f>
        <v>100</v>
      </c>
      <c r="G111" s="40">
        <f>G117+G122</f>
        <v>26716.100000000002</v>
      </c>
      <c r="H111" s="75">
        <f>G111/B111*100</f>
        <v>100</v>
      </c>
      <c r="I111" s="40">
        <f>B111-G111</f>
        <v>0</v>
      </c>
      <c r="J111" s="116"/>
    </row>
    <row r="112" spans="1:35" ht="20.100000000000001" customHeight="1" x14ac:dyDescent="0.25">
      <c r="A112" s="54" t="s">
        <v>1</v>
      </c>
      <c r="B112" s="52">
        <f>B118+B123</f>
        <v>8819.2999999999993</v>
      </c>
      <c r="C112" s="52">
        <f t="shared" ref="B112:C114" si="63">C118+C123</f>
        <v>8819.2999999999993</v>
      </c>
      <c r="D112" s="52">
        <f t="shared" si="61"/>
        <v>100</v>
      </c>
      <c r="E112" s="52">
        <f t="shared" ref="E112" si="64">E118+E123</f>
        <v>8819.2999999999993</v>
      </c>
      <c r="F112" s="52">
        <f t="shared" si="62"/>
        <v>100</v>
      </c>
      <c r="G112" s="40">
        <f t="shared" ref="G112" si="65">G118+G123</f>
        <v>8819.2999999999993</v>
      </c>
      <c r="H112" s="75">
        <f t="shared" ref="H112" si="66">G112/B112*100</f>
        <v>100</v>
      </c>
      <c r="I112" s="40">
        <f t="shared" ref="I112:I114" si="67">B112-G112</f>
        <v>0</v>
      </c>
      <c r="J112" s="116"/>
    </row>
    <row r="113" spans="1:35" ht="20.100000000000001" customHeight="1" x14ac:dyDescent="0.25">
      <c r="A113" s="55" t="s">
        <v>2</v>
      </c>
      <c r="B113" s="53">
        <f t="shared" si="63"/>
        <v>0</v>
      </c>
      <c r="C113" s="53">
        <f t="shared" si="63"/>
        <v>0</v>
      </c>
      <c r="D113" s="53">
        <v>0</v>
      </c>
      <c r="E113" s="53">
        <f t="shared" ref="E113" si="68">E119+E124</f>
        <v>0</v>
      </c>
      <c r="F113" s="74">
        <v>0</v>
      </c>
      <c r="G113" s="38">
        <f t="shared" ref="G113" si="69">G119+G124</f>
        <v>0</v>
      </c>
      <c r="H113" s="74">
        <v>0</v>
      </c>
      <c r="I113" s="38">
        <f t="shared" si="67"/>
        <v>0</v>
      </c>
      <c r="J113" s="116"/>
    </row>
    <row r="114" spans="1:35" ht="20.100000000000001" customHeight="1" x14ac:dyDescent="0.25">
      <c r="A114" s="55" t="s">
        <v>3</v>
      </c>
      <c r="B114" s="53">
        <f t="shared" si="63"/>
        <v>0</v>
      </c>
      <c r="C114" s="53">
        <f t="shared" si="63"/>
        <v>0</v>
      </c>
      <c r="D114" s="53">
        <v>0</v>
      </c>
      <c r="E114" s="53">
        <f t="shared" ref="E114" si="70">E120+E125</f>
        <v>0</v>
      </c>
      <c r="F114" s="74">
        <v>0</v>
      </c>
      <c r="G114" s="38">
        <f t="shared" ref="G114" si="71">G120+G125</f>
        <v>0</v>
      </c>
      <c r="H114" s="74">
        <v>0</v>
      </c>
      <c r="I114" s="38">
        <f t="shared" si="67"/>
        <v>0</v>
      </c>
      <c r="J114" s="117"/>
    </row>
    <row r="115" spans="1:35" s="8" customFormat="1" ht="20.100000000000001" customHeight="1" x14ac:dyDescent="0.25">
      <c r="A115" s="217" t="s">
        <v>26</v>
      </c>
      <c r="B115" s="217"/>
      <c r="C115" s="217"/>
      <c r="D115" s="217"/>
      <c r="E115" s="217"/>
      <c r="F115" s="217"/>
      <c r="G115" s="217"/>
      <c r="H115" s="217"/>
      <c r="I115" s="217"/>
      <c r="J115" s="217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</row>
    <row r="116" spans="1:35" s="8" customFormat="1" ht="18.75" customHeight="1" x14ac:dyDescent="0.25">
      <c r="A116" s="92" t="s">
        <v>27</v>
      </c>
      <c r="B116" s="40">
        <f>SUM(B117:B120)</f>
        <v>32007.7</v>
      </c>
      <c r="C116" s="40">
        <f>SUM(C117:C120)</f>
        <v>32007.7</v>
      </c>
      <c r="D116" s="40">
        <f>C116/B116*100</f>
        <v>100</v>
      </c>
      <c r="E116" s="40">
        <f>SUM(E117:E120)</f>
        <v>32007.7</v>
      </c>
      <c r="F116" s="40">
        <f>E116/B116*100</f>
        <v>100</v>
      </c>
      <c r="G116" s="40">
        <f>SUM(G117:G120)</f>
        <v>32007.7</v>
      </c>
      <c r="H116" s="40">
        <f>G116/B116*100</f>
        <v>100</v>
      </c>
      <c r="I116" s="40">
        <f>B116-G116</f>
        <v>0</v>
      </c>
      <c r="J116" s="218" t="s">
        <v>207</v>
      </c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</row>
    <row r="117" spans="1:35" s="8" customFormat="1" ht="20.100000000000001" customHeight="1" x14ac:dyDescent="0.25">
      <c r="A117" s="93" t="s">
        <v>0</v>
      </c>
      <c r="B117" s="40">
        <v>23188.400000000001</v>
      </c>
      <c r="C117" s="40">
        <v>23188.400000000001</v>
      </c>
      <c r="D117" s="40">
        <f t="shared" ref="D117:D118" si="72">C117/B117*100</f>
        <v>100</v>
      </c>
      <c r="E117" s="40">
        <v>23188.400000000001</v>
      </c>
      <c r="F117" s="40">
        <f t="shared" ref="F117:F118" si="73">E117/B117*100</f>
        <v>100</v>
      </c>
      <c r="G117" s="40">
        <v>23188.400000000001</v>
      </c>
      <c r="H117" s="40">
        <f t="shared" ref="H117:H118" si="74">G117/B117*100</f>
        <v>100</v>
      </c>
      <c r="I117" s="40">
        <f t="shared" ref="I117:I120" si="75">B117-G117</f>
        <v>0</v>
      </c>
      <c r="J117" s="218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</row>
    <row r="118" spans="1:35" s="8" customFormat="1" ht="20.100000000000001" customHeight="1" x14ac:dyDescent="0.25">
      <c r="A118" s="93" t="s">
        <v>1</v>
      </c>
      <c r="B118" s="40">
        <v>8819.2999999999993</v>
      </c>
      <c r="C118" s="40">
        <v>8819.2999999999993</v>
      </c>
      <c r="D118" s="40">
        <f t="shared" si="72"/>
        <v>100</v>
      </c>
      <c r="E118" s="40">
        <v>8819.2999999999993</v>
      </c>
      <c r="F118" s="40">
        <f t="shared" si="73"/>
        <v>100</v>
      </c>
      <c r="G118" s="40">
        <v>8819.2999999999993</v>
      </c>
      <c r="H118" s="40">
        <f t="shared" si="74"/>
        <v>100</v>
      </c>
      <c r="I118" s="40">
        <f t="shared" si="75"/>
        <v>0</v>
      </c>
      <c r="J118" s="218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</row>
    <row r="119" spans="1:35" s="8" customFormat="1" ht="20.100000000000001" customHeight="1" x14ac:dyDescent="0.25">
      <c r="A119" s="94" t="s">
        <v>2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f t="shared" si="75"/>
        <v>0</v>
      </c>
      <c r="J119" s="218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</row>
    <row r="120" spans="1:35" s="8" customFormat="1" ht="20.100000000000001" customHeight="1" x14ac:dyDescent="0.25">
      <c r="A120" s="95" t="s">
        <v>3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f t="shared" si="75"/>
        <v>0</v>
      </c>
      <c r="J120" s="218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</row>
    <row r="121" spans="1:35" s="8" customFormat="1" ht="20.100000000000001" customHeight="1" x14ac:dyDescent="0.25">
      <c r="A121" s="114" t="s">
        <v>28</v>
      </c>
      <c r="B121" s="40">
        <f>SUM(B122:B125)</f>
        <v>3527.7</v>
      </c>
      <c r="C121" s="40">
        <f>SUM(C122:C125)</f>
        <v>3527.7</v>
      </c>
      <c r="D121" s="40">
        <f>C121/B121*100</f>
        <v>100</v>
      </c>
      <c r="E121" s="40">
        <f>SUM(E122:E125)</f>
        <v>3527.7</v>
      </c>
      <c r="F121" s="40">
        <f>E121/B121*100</f>
        <v>100</v>
      </c>
      <c r="G121" s="40">
        <f>SUM(G122:G125)</f>
        <v>3527.7</v>
      </c>
      <c r="H121" s="40">
        <f>G121/B121*100</f>
        <v>100</v>
      </c>
      <c r="I121" s="40">
        <f>B121-G121</f>
        <v>0</v>
      </c>
      <c r="J121" s="218" t="s">
        <v>206</v>
      </c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</row>
    <row r="122" spans="1:35" s="8" customFormat="1" ht="20.100000000000001" customHeight="1" x14ac:dyDescent="0.25">
      <c r="A122" s="43" t="s">
        <v>0</v>
      </c>
      <c r="B122" s="40">
        <v>3527.7</v>
      </c>
      <c r="C122" s="40">
        <v>3527.7</v>
      </c>
      <c r="D122" s="40">
        <f t="shared" ref="D122" si="76">C122/B122*100</f>
        <v>100</v>
      </c>
      <c r="E122" s="40">
        <v>3527.7</v>
      </c>
      <c r="F122" s="40">
        <f t="shared" ref="F122" si="77">E122/B122*100</f>
        <v>100</v>
      </c>
      <c r="G122" s="40">
        <v>3527.7</v>
      </c>
      <c r="H122" s="40">
        <f t="shared" ref="H122" si="78">G122/B122*100</f>
        <v>100</v>
      </c>
      <c r="I122" s="40">
        <f t="shared" ref="I122:I125" si="79">B122-G122</f>
        <v>0</v>
      </c>
      <c r="J122" s="218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</row>
    <row r="123" spans="1:35" s="8" customFormat="1" ht="20.100000000000001" customHeight="1" x14ac:dyDescent="0.25">
      <c r="A123" s="43" t="s">
        <v>1</v>
      </c>
      <c r="B123" s="40">
        <v>0</v>
      </c>
      <c r="C123" s="40">
        <v>0</v>
      </c>
      <c r="D123" s="40">
        <v>0</v>
      </c>
      <c r="E123" s="40">
        <v>0</v>
      </c>
      <c r="F123" s="40">
        <v>0</v>
      </c>
      <c r="G123" s="40">
        <v>0</v>
      </c>
      <c r="H123" s="40">
        <v>0</v>
      </c>
      <c r="I123" s="40">
        <f t="shared" si="79"/>
        <v>0</v>
      </c>
      <c r="J123" s="218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</row>
    <row r="124" spans="1:35" s="8" customFormat="1" ht="20.100000000000001" customHeight="1" x14ac:dyDescent="0.25">
      <c r="A124" s="44" t="s">
        <v>2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f t="shared" si="79"/>
        <v>0</v>
      </c>
      <c r="J124" s="218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</row>
    <row r="125" spans="1:35" s="8" customFormat="1" ht="20.100000000000001" customHeight="1" x14ac:dyDescent="0.25">
      <c r="A125" s="41" t="s">
        <v>3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f t="shared" si="79"/>
        <v>0</v>
      </c>
      <c r="J125" s="218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</row>
    <row r="126" spans="1:35" s="11" customFormat="1" ht="20.100000000000001" customHeight="1" x14ac:dyDescent="0.25">
      <c r="A126" s="167" t="s">
        <v>74</v>
      </c>
      <c r="B126" s="168"/>
      <c r="C126" s="168"/>
      <c r="D126" s="168"/>
      <c r="E126" s="168"/>
      <c r="F126" s="168"/>
      <c r="G126" s="168"/>
      <c r="H126" s="168"/>
      <c r="I126" s="168"/>
      <c r="J126" s="169"/>
      <c r="K126" s="8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249"/>
    </row>
    <row r="127" spans="1:35" ht="20.100000000000001" customHeight="1" x14ac:dyDescent="0.25">
      <c r="A127" s="211" t="s">
        <v>109</v>
      </c>
      <c r="B127" s="212"/>
      <c r="C127" s="212"/>
      <c r="D127" s="212"/>
      <c r="E127" s="212"/>
      <c r="F127" s="212"/>
      <c r="G127" s="212"/>
      <c r="H127" s="212"/>
      <c r="I127" s="212"/>
      <c r="J127" s="213"/>
    </row>
    <row r="128" spans="1:35" s="12" customFormat="1" ht="20.100000000000001" customHeight="1" x14ac:dyDescent="0.25">
      <c r="A128" s="143" t="s">
        <v>38</v>
      </c>
      <c r="B128" s="144"/>
      <c r="C128" s="144"/>
      <c r="D128" s="144"/>
      <c r="E128" s="144"/>
      <c r="F128" s="144"/>
      <c r="G128" s="144"/>
      <c r="H128" s="144"/>
      <c r="I128" s="144"/>
      <c r="J128" s="145"/>
      <c r="K128" s="8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250"/>
    </row>
    <row r="129" spans="1:35" s="1" customFormat="1" ht="20.100000000000001" customHeight="1" x14ac:dyDescent="0.25">
      <c r="A129" s="211" t="s">
        <v>110</v>
      </c>
      <c r="B129" s="212"/>
      <c r="C129" s="212"/>
      <c r="D129" s="212"/>
      <c r="E129" s="212"/>
      <c r="F129" s="212"/>
      <c r="G129" s="212"/>
      <c r="H129" s="212"/>
      <c r="I129" s="212"/>
      <c r="J129" s="213"/>
      <c r="K129" s="214"/>
      <c r="L129" s="247"/>
      <c r="M129" s="247"/>
      <c r="N129" s="247"/>
      <c r="O129" s="247"/>
      <c r="P129" s="247"/>
      <c r="Q129" s="247"/>
      <c r="R129" s="247"/>
      <c r="S129" s="247"/>
      <c r="T129" s="247"/>
      <c r="U129" s="247"/>
      <c r="V129" s="247"/>
      <c r="W129" s="247"/>
      <c r="X129" s="247"/>
      <c r="Y129" s="247"/>
      <c r="Z129" s="247"/>
      <c r="AA129" s="247"/>
      <c r="AB129" s="247"/>
      <c r="AC129" s="247"/>
      <c r="AD129" s="247"/>
      <c r="AE129" s="247"/>
      <c r="AF129" s="247"/>
      <c r="AG129" s="247"/>
      <c r="AH129" s="247"/>
      <c r="AI129" s="248"/>
    </row>
    <row r="130" spans="1:35" ht="20.100000000000001" customHeight="1" x14ac:dyDescent="0.25">
      <c r="A130" s="146" t="s">
        <v>71</v>
      </c>
      <c r="B130" s="147"/>
      <c r="C130" s="147"/>
      <c r="D130" s="147"/>
      <c r="E130" s="147"/>
      <c r="F130" s="147"/>
      <c r="G130" s="147"/>
      <c r="H130" s="147"/>
      <c r="I130" s="147"/>
      <c r="J130" s="148"/>
    </row>
    <row r="131" spans="1:35" ht="20.100000000000001" customHeight="1" x14ac:dyDescent="0.25">
      <c r="A131" s="149" t="s">
        <v>70</v>
      </c>
      <c r="B131" s="150"/>
      <c r="C131" s="150"/>
      <c r="D131" s="150"/>
      <c r="E131" s="150"/>
      <c r="F131" s="150"/>
      <c r="G131" s="150"/>
      <c r="H131" s="150"/>
      <c r="I131" s="150"/>
      <c r="J131" s="151"/>
    </row>
    <row r="132" spans="1:35" ht="20.100000000000001" customHeight="1" x14ac:dyDescent="0.25">
      <c r="A132" s="170" t="s">
        <v>23</v>
      </c>
      <c r="B132" s="171"/>
      <c r="C132" s="171"/>
      <c r="D132" s="171"/>
      <c r="E132" s="171"/>
      <c r="F132" s="171"/>
      <c r="G132" s="171"/>
      <c r="H132" s="171"/>
      <c r="I132" s="171"/>
      <c r="J132" s="172"/>
    </row>
    <row r="133" spans="1:35" s="8" customFormat="1" ht="409.6" customHeight="1" x14ac:dyDescent="0.25">
      <c r="A133" s="27" t="s">
        <v>111</v>
      </c>
      <c r="B133" s="52">
        <f>SUM(B134:B137)</f>
        <v>2773.0000000000005</v>
      </c>
      <c r="C133" s="52">
        <f>SUM(C134:C137)</f>
        <v>2773.0000000000005</v>
      </c>
      <c r="D133" s="40">
        <f>C133/B133*100</f>
        <v>100</v>
      </c>
      <c r="E133" s="52">
        <f>SUM(E134:E137)</f>
        <v>2773.0000000000005</v>
      </c>
      <c r="F133" s="40">
        <f>E133/B133*100</f>
        <v>100</v>
      </c>
      <c r="G133" s="52">
        <f>SUM(G134:G137)</f>
        <v>2773.0000000000005</v>
      </c>
      <c r="H133" s="40">
        <f>G133/B133*100</f>
        <v>100</v>
      </c>
      <c r="I133" s="52">
        <f>B133-G133</f>
        <v>0</v>
      </c>
      <c r="J133" s="115" t="s">
        <v>208</v>
      </c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</row>
    <row r="134" spans="1:35" s="8" customFormat="1" ht="63.75" customHeight="1" x14ac:dyDescent="0.25">
      <c r="A134" s="39" t="s">
        <v>0</v>
      </c>
      <c r="B134" s="42">
        <v>2121.3000000000002</v>
      </c>
      <c r="C134" s="42">
        <v>2121.3000000000002</v>
      </c>
      <c r="D134" s="40">
        <f t="shared" ref="D134:D136" si="80">C134/B134*100</f>
        <v>100</v>
      </c>
      <c r="E134" s="52">
        <v>2121.3000000000002</v>
      </c>
      <c r="F134" s="40">
        <f t="shared" ref="F134:F136" si="81">E134/B134*100</f>
        <v>100</v>
      </c>
      <c r="G134" s="52">
        <v>2121.3000000000002</v>
      </c>
      <c r="H134" s="40">
        <f t="shared" ref="H134:H136" si="82">G134/B134*100</f>
        <v>100</v>
      </c>
      <c r="I134" s="52">
        <f t="shared" ref="I134:I137" si="83">B134-G134</f>
        <v>0</v>
      </c>
      <c r="J134" s="116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</row>
    <row r="135" spans="1:35" s="8" customFormat="1" ht="63.75" customHeight="1" x14ac:dyDescent="0.25">
      <c r="A135" s="39" t="s">
        <v>1</v>
      </c>
      <c r="B135" s="42">
        <v>374.4</v>
      </c>
      <c r="C135" s="42">
        <v>374.4</v>
      </c>
      <c r="D135" s="40">
        <f t="shared" si="80"/>
        <v>100</v>
      </c>
      <c r="E135" s="52">
        <v>374.4</v>
      </c>
      <c r="F135" s="40">
        <f t="shared" si="81"/>
        <v>100</v>
      </c>
      <c r="G135" s="52">
        <v>374.4</v>
      </c>
      <c r="H135" s="40">
        <f t="shared" si="82"/>
        <v>100</v>
      </c>
      <c r="I135" s="52">
        <f t="shared" si="83"/>
        <v>0</v>
      </c>
      <c r="J135" s="116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</row>
    <row r="136" spans="1:35" s="8" customFormat="1" ht="63.75" customHeight="1" x14ac:dyDescent="0.25">
      <c r="A136" s="41" t="s">
        <v>2</v>
      </c>
      <c r="B136" s="38">
        <v>277.3</v>
      </c>
      <c r="C136" s="38">
        <v>277.3</v>
      </c>
      <c r="D136" s="38">
        <f t="shared" si="80"/>
        <v>100</v>
      </c>
      <c r="E136" s="53">
        <v>277.3</v>
      </c>
      <c r="F136" s="40">
        <f t="shared" si="81"/>
        <v>100</v>
      </c>
      <c r="G136" s="53">
        <v>277.3</v>
      </c>
      <c r="H136" s="38">
        <f t="shared" si="82"/>
        <v>100</v>
      </c>
      <c r="I136" s="53">
        <f t="shared" si="83"/>
        <v>0</v>
      </c>
      <c r="J136" s="116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</row>
    <row r="137" spans="1:35" s="8" customFormat="1" ht="63.75" customHeight="1" x14ac:dyDescent="0.25">
      <c r="A137" s="41" t="s">
        <v>3</v>
      </c>
      <c r="B137" s="38">
        <v>0</v>
      </c>
      <c r="C137" s="38">
        <v>0</v>
      </c>
      <c r="D137" s="38">
        <v>0</v>
      </c>
      <c r="E137" s="53">
        <v>0</v>
      </c>
      <c r="F137" s="40">
        <v>0</v>
      </c>
      <c r="G137" s="53">
        <v>0</v>
      </c>
      <c r="H137" s="38">
        <v>0</v>
      </c>
      <c r="I137" s="53">
        <f t="shared" si="83"/>
        <v>0</v>
      </c>
      <c r="J137" s="117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</row>
    <row r="138" spans="1:35" s="11" customFormat="1" ht="20.100000000000001" customHeight="1" x14ac:dyDescent="0.25">
      <c r="A138" s="167" t="s">
        <v>75</v>
      </c>
      <c r="B138" s="168"/>
      <c r="C138" s="168"/>
      <c r="D138" s="168"/>
      <c r="E138" s="168"/>
      <c r="F138" s="168"/>
      <c r="G138" s="168"/>
      <c r="H138" s="168"/>
      <c r="I138" s="168"/>
      <c r="J138" s="169"/>
      <c r="K138" s="8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249"/>
    </row>
    <row r="139" spans="1:35" s="1" customFormat="1" ht="20.100000000000001" customHeight="1" x14ac:dyDescent="0.25">
      <c r="A139" s="125" t="s">
        <v>112</v>
      </c>
      <c r="B139" s="126"/>
      <c r="C139" s="126"/>
      <c r="D139" s="126"/>
      <c r="E139" s="126"/>
      <c r="F139" s="126"/>
      <c r="G139" s="126"/>
      <c r="H139" s="126"/>
      <c r="I139" s="126"/>
      <c r="J139" s="127"/>
      <c r="K139" s="214"/>
      <c r="L139" s="247"/>
      <c r="M139" s="247"/>
      <c r="N139" s="247"/>
      <c r="O139" s="247"/>
      <c r="P139" s="247"/>
      <c r="Q139" s="247"/>
      <c r="R139" s="247"/>
      <c r="S139" s="247"/>
      <c r="T139" s="247"/>
      <c r="U139" s="247"/>
      <c r="V139" s="247"/>
      <c r="W139" s="247"/>
      <c r="X139" s="247"/>
      <c r="Y139" s="247"/>
      <c r="Z139" s="247"/>
      <c r="AA139" s="247"/>
      <c r="AB139" s="247"/>
      <c r="AC139" s="247"/>
      <c r="AD139" s="247"/>
      <c r="AE139" s="247"/>
      <c r="AF139" s="247"/>
      <c r="AG139" s="247"/>
      <c r="AH139" s="247"/>
      <c r="AI139" s="248"/>
    </row>
    <row r="140" spans="1:35" s="12" customFormat="1" ht="20.100000000000001" customHeight="1" x14ac:dyDescent="0.25">
      <c r="A140" s="143" t="s">
        <v>39</v>
      </c>
      <c r="B140" s="144"/>
      <c r="C140" s="144"/>
      <c r="D140" s="144"/>
      <c r="E140" s="144"/>
      <c r="F140" s="144"/>
      <c r="G140" s="144"/>
      <c r="H140" s="144"/>
      <c r="I140" s="144"/>
      <c r="J140" s="145"/>
      <c r="K140" s="8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250"/>
    </row>
    <row r="141" spans="1:35" s="1" customFormat="1" ht="20.100000000000001" customHeight="1" x14ac:dyDescent="0.25">
      <c r="A141" s="125" t="s">
        <v>113</v>
      </c>
      <c r="B141" s="126"/>
      <c r="C141" s="126"/>
      <c r="D141" s="126"/>
      <c r="E141" s="126"/>
      <c r="F141" s="126"/>
      <c r="G141" s="126"/>
      <c r="H141" s="126"/>
      <c r="I141" s="126"/>
      <c r="J141" s="127"/>
      <c r="K141" s="214"/>
      <c r="L141" s="247"/>
      <c r="M141" s="247"/>
      <c r="N141" s="247"/>
      <c r="O141" s="247"/>
      <c r="P141" s="247"/>
      <c r="Q141" s="247"/>
      <c r="R141" s="247"/>
      <c r="S141" s="247"/>
      <c r="T141" s="247"/>
      <c r="U141" s="247"/>
      <c r="V141" s="247"/>
      <c r="W141" s="247"/>
      <c r="X141" s="247"/>
      <c r="Y141" s="247"/>
      <c r="Z141" s="247"/>
      <c r="AA141" s="247"/>
      <c r="AB141" s="247"/>
      <c r="AC141" s="247"/>
      <c r="AD141" s="247"/>
      <c r="AE141" s="247"/>
      <c r="AF141" s="247"/>
      <c r="AG141" s="247"/>
      <c r="AH141" s="247"/>
      <c r="AI141" s="248"/>
    </row>
    <row r="142" spans="1:35" s="13" customFormat="1" ht="45.75" customHeight="1" x14ac:dyDescent="0.25">
      <c r="A142" s="146" t="s">
        <v>220</v>
      </c>
      <c r="B142" s="147"/>
      <c r="C142" s="147"/>
      <c r="D142" s="147"/>
      <c r="E142" s="147"/>
      <c r="F142" s="147"/>
      <c r="G142" s="147"/>
      <c r="H142" s="147"/>
      <c r="I142" s="147"/>
      <c r="J142" s="148"/>
      <c r="K142" s="8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251"/>
    </row>
    <row r="143" spans="1:35" s="8" customFormat="1" ht="409.5" customHeight="1" x14ac:dyDescent="0.25">
      <c r="A143" s="86" t="s">
        <v>114</v>
      </c>
      <c r="B143" s="40">
        <f>SUM(B144:B147)</f>
        <v>286732.79999999999</v>
      </c>
      <c r="C143" s="40">
        <f>SUM(C144:C147)</f>
        <v>286732.79999999999</v>
      </c>
      <c r="D143" s="40">
        <f>C143/B143*100</f>
        <v>100</v>
      </c>
      <c r="E143" s="40">
        <f>SUM(E144:E147)</f>
        <v>286732.79999999999</v>
      </c>
      <c r="F143" s="40">
        <f t="shared" ref="F143:F144" si="84">E143/B143*100</f>
        <v>100</v>
      </c>
      <c r="G143" s="40">
        <f>SUM(G144:G147)</f>
        <v>250202.2</v>
      </c>
      <c r="H143" s="40">
        <f t="shared" ref="H143:H144" si="85">G143/B143*100</f>
        <v>87.259706597919745</v>
      </c>
      <c r="I143" s="40">
        <f>B143-G143</f>
        <v>36530.599999999977</v>
      </c>
      <c r="J143" s="115" t="s">
        <v>205</v>
      </c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</row>
    <row r="144" spans="1:35" s="8" customFormat="1" ht="81.75" customHeight="1" x14ac:dyDescent="0.25">
      <c r="A144" s="56" t="s">
        <v>40</v>
      </c>
      <c r="B144" s="40">
        <f>B153+B163</f>
        <v>286732.79999999999</v>
      </c>
      <c r="C144" s="40">
        <f>C153+C163</f>
        <v>286732.79999999999</v>
      </c>
      <c r="D144" s="40">
        <f t="shared" ref="D144" si="86">C144/B144*100</f>
        <v>100</v>
      </c>
      <c r="E144" s="40">
        <f>E153+E163</f>
        <v>286732.79999999999</v>
      </c>
      <c r="F144" s="40">
        <f t="shared" si="84"/>
        <v>100</v>
      </c>
      <c r="G144" s="40">
        <f>G153+G163</f>
        <v>250202.2</v>
      </c>
      <c r="H144" s="40">
        <f t="shared" si="85"/>
        <v>87.259706597919745</v>
      </c>
      <c r="I144" s="40">
        <f t="shared" ref="I144:I147" si="87">B144-G144</f>
        <v>36530.599999999977</v>
      </c>
      <c r="J144" s="116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</row>
    <row r="145" spans="1:35" s="8" customFormat="1" ht="81.75" customHeight="1" x14ac:dyDescent="0.25">
      <c r="A145" s="39" t="s">
        <v>1</v>
      </c>
      <c r="B145" s="40">
        <f t="shared" ref="B145" si="88">B155+B164</f>
        <v>0</v>
      </c>
      <c r="C145" s="40">
        <f>C155+C164</f>
        <v>0</v>
      </c>
      <c r="D145" s="40">
        <v>0</v>
      </c>
      <c r="E145" s="40">
        <f t="shared" ref="E145" si="89">E155+E164</f>
        <v>0</v>
      </c>
      <c r="F145" s="40">
        <v>0</v>
      </c>
      <c r="G145" s="40">
        <f t="shared" ref="G145" si="90">G155+G164</f>
        <v>0</v>
      </c>
      <c r="H145" s="40">
        <v>0</v>
      </c>
      <c r="I145" s="40">
        <f t="shared" si="87"/>
        <v>0</v>
      </c>
      <c r="J145" s="116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</row>
    <row r="146" spans="1:35" s="8" customFormat="1" ht="81.75" customHeight="1" x14ac:dyDescent="0.25">
      <c r="A146" s="41" t="s">
        <v>2</v>
      </c>
      <c r="B146" s="53">
        <f t="shared" ref="B146:C146" si="91">B157+B165</f>
        <v>0</v>
      </c>
      <c r="C146" s="53">
        <f t="shared" si="91"/>
        <v>0</v>
      </c>
      <c r="D146" s="38">
        <v>0</v>
      </c>
      <c r="E146" s="53">
        <f t="shared" ref="E146" si="92">E157+E165</f>
        <v>0</v>
      </c>
      <c r="F146" s="38">
        <v>0</v>
      </c>
      <c r="G146" s="53">
        <f t="shared" ref="G146" si="93">G157+G165</f>
        <v>0</v>
      </c>
      <c r="H146" s="38">
        <v>0</v>
      </c>
      <c r="I146" s="53">
        <f t="shared" si="87"/>
        <v>0</v>
      </c>
      <c r="J146" s="116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</row>
    <row r="147" spans="1:35" s="8" customFormat="1" ht="81.75" customHeight="1" x14ac:dyDescent="0.25">
      <c r="A147" s="41" t="s">
        <v>3</v>
      </c>
      <c r="B147" s="53">
        <f t="shared" ref="B147:C147" si="94">B158+B166</f>
        <v>0</v>
      </c>
      <c r="C147" s="53">
        <f t="shared" si="94"/>
        <v>0</v>
      </c>
      <c r="D147" s="38">
        <v>0</v>
      </c>
      <c r="E147" s="53">
        <f t="shared" ref="E147" si="95">E158+E166</f>
        <v>0</v>
      </c>
      <c r="F147" s="38">
        <v>0</v>
      </c>
      <c r="G147" s="53">
        <f t="shared" ref="G147" si="96">G158+G166</f>
        <v>0</v>
      </c>
      <c r="H147" s="38">
        <v>0</v>
      </c>
      <c r="I147" s="53">
        <f t="shared" si="87"/>
        <v>0</v>
      </c>
      <c r="J147" s="117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</row>
    <row r="148" spans="1:35" s="8" customFormat="1" ht="20.100000000000001" customHeight="1" x14ac:dyDescent="0.25">
      <c r="A148" s="103" t="s">
        <v>26</v>
      </c>
      <c r="B148" s="104"/>
      <c r="C148" s="104"/>
      <c r="D148" s="104"/>
      <c r="E148" s="104"/>
      <c r="F148" s="104"/>
      <c r="G148" s="104"/>
      <c r="H148" s="104"/>
      <c r="I148" s="104"/>
      <c r="J148" s="105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</row>
    <row r="149" spans="1:35" s="28" customFormat="1" ht="20.100000000000001" customHeight="1" x14ac:dyDescent="0.25">
      <c r="A149" s="146" t="s">
        <v>80</v>
      </c>
      <c r="B149" s="147"/>
      <c r="C149" s="147"/>
      <c r="D149" s="147"/>
      <c r="E149" s="147"/>
      <c r="F149" s="147"/>
      <c r="G149" s="147"/>
      <c r="H149" s="147"/>
      <c r="I149" s="147"/>
      <c r="J149" s="148"/>
      <c r="K149" s="8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264"/>
    </row>
    <row r="150" spans="1:35" s="8" customFormat="1" ht="20.100000000000001" customHeight="1" x14ac:dyDescent="0.25">
      <c r="A150" s="149" t="s">
        <v>79</v>
      </c>
      <c r="B150" s="150"/>
      <c r="C150" s="150"/>
      <c r="D150" s="150"/>
      <c r="E150" s="150"/>
      <c r="F150" s="150"/>
      <c r="G150" s="150"/>
      <c r="H150" s="150"/>
      <c r="I150" s="150"/>
      <c r="J150" s="151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</row>
    <row r="151" spans="1:35" s="8" customFormat="1" ht="20.100000000000001" customHeight="1" x14ac:dyDescent="0.25">
      <c r="A151" s="183" t="s">
        <v>82</v>
      </c>
      <c r="B151" s="184"/>
      <c r="C151" s="184"/>
      <c r="D151" s="184"/>
      <c r="E151" s="184"/>
      <c r="F151" s="184"/>
      <c r="G151" s="184"/>
      <c r="H151" s="184"/>
      <c r="I151" s="184"/>
      <c r="J151" s="185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</row>
    <row r="152" spans="1:35" s="8" customFormat="1" ht="130.5" customHeight="1" x14ac:dyDescent="0.25">
      <c r="A152" s="102" t="s">
        <v>76</v>
      </c>
      <c r="B152" s="40">
        <f>SUM(B153:B158)</f>
        <v>250202.2</v>
      </c>
      <c r="C152" s="40">
        <f>SUM(C153:C158)</f>
        <v>250202.2</v>
      </c>
      <c r="D152" s="40">
        <f>C152/B152*100</f>
        <v>100</v>
      </c>
      <c r="E152" s="40">
        <f>SUM(E153:E158)</f>
        <v>250202.2</v>
      </c>
      <c r="F152" s="40">
        <f t="shared" ref="F152:F153" si="97">E152/B152*100</f>
        <v>100</v>
      </c>
      <c r="G152" s="40">
        <f>G153+G154+G155+G156+G157+G158</f>
        <v>642231.5</v>
      </c>
      <c r="H152" s="40">
        <f>G152/B152*100</f>
        <v>256.68499317751798</v>
      </c>
      <c r="I152" s="40">
        <f>B152-G152</f>
        <v>-392029.3</v>
      </c>
      <c r="J152" s="115" t="s">
        <v>204</v>
      </c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</row>
    <row r="153" spans="1:35" s="8" customFormat="1" ht="20.100000000000001" customHeight="1" x14ac:dyDescent="0.25">
      <c r="A153" s="43" t="s">
        <v>0</v>
      </c>
      <c r="B153" s="40">
        <v>250202.2</v>
      </c>
      <c r="C153" s="40">
        <v>250202.2</v>
      </c>
      <c r="D153" s="40">
        <f t="shared" ref="D153" si="98">C153/B153*100</f>
        <v>100</v>
      </c>
      <c r="E153" s="40">
        <v>250202.2</v>
      </c>
      <c r="F153" s="40">
        <f t="shared" si="97"/>
        <v>100</v>
      </c>
      <c r="G153" s="40">
        <v>250202.2</v>
      </c>
      <c r="H153" s="40">
        <f t="shared" ref="H153" si="99">G153/B153*100</f>
        <v>100</v>
      </c>
      <c r="I153" s="40">
        <f t="shared" ref="I153:I158" si="100">B153-G153</f>
        <v>0</v>
      </c>
      <c r="J153" s="116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</row>
    <row r="154" spans="1:35" s="9" customFormat="1" ht="20.100000000000001" customHeight="1" x14ac:dyDescent="0.25">
      <c r="A154" s="98" t="s">
        <v>177</v>
      </c>
      <c r="B154" s="40"/>
      <c r="C154" s="40"/>
      <c r="D154" s="40"/>
      <c r="E154" s="40"/>
      <c r="F154" s="40"/>
      <c r="G154" s="38">
        <v>389729.3</v>
      </c>
      <c r="H154" s="40"/>
      <c r="I154" s="40"/>
      <c r="J154" s="11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  <c r="AB154" s="246"/>
      <c r="AC154" s="246"/>
      <c r="AD154" s="246"/>
      <c r="AE154" s="246"/>
      <c r="AF154" s="246"/>
      <c r="AG154" s="246"/>
      <c r="AH154" s="246"/>
      <c r="AI154" s="246"/>
    </row>
    <row r="155" spans="1:35" s="8" customFormat="1" ht="20.100000000000001" customHeight="1" x14ac:dyDescent="0.25">
      <c r="A155" s="43" t="s">
        <v>1</v>
      </c>
      <c r="B155" s="40">
        <v>0</v>
      </c>
      <c r="C155" s="40">
        <v>0</v>
      </c>
      <c r="D155" s="40"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f t="shared" si="100"/>
        <v>0</v>
      </c>
      <c r="J155" s="116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</row>
    <row r="156" spans="1:35" s="9" customFormat="1" ht="20.100000000000001" customHeight="1" x14ac:dyDescent="0.25">
      <c r="A156" s="98" t="s">
        <v>177</v>
      </c>
      <c r="B156" s="40"/>
      <c r="C156" s="40"/>
      <c r="D156" s="40"/>
      <c r="E156" s="40"/>
      <c r="F156" s="40"/>
      <c r="G156" s="38">
        <v>2300</v>
      </c>
      <c r="H156" s="40"/>
      <c r="I156" s="40"/>
      <c r="J156" s="116"/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  <c r="Z156" s="246"/>
      <c r="AA156" s="246"/>
      <c r="AB156" s="246"/>
      <c r="AC156" s="246"/>
      <c r="AD156" s="246"/>
      <c r="AE156" s="246"/>
      <c r="AF156" s="246"/>
      <c r="AG156" s="246"/>
      <c r="AH156" s="246"/>
      <c r="AI156" s="246"/>
    </row>
    <row r="157" spans="1:35" s="8" customFormat="1" ht="20.100000000000001" customHeight="1" x14ac:dyDescent="0.25">
      <c r="A157" s="44" t="s">
        <v>2</v>
      </c>
      <c r="B157" s="53">
        <v>0</v>
      </c>
      <c r="C157" s="53">
        <v>0</v>
      </c>
      <c r="D157" s="40">
        <v>0</v>
      </c>
      <c r="E157" s="53">
        <v>0</v>
      </c>
      <c r="F157" s="40">
        <v>0</v>
      </c>
      <c r="G157" s="53">
        <v>0</v>
      </c>
      <c r="H157" s="40">
        <v>0</v>
      </c>
      <c r="I157" s="40">
        <f t="shared" si="100"/>
        <v>0</v>
      </c>
      <c r="J157" s="116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</row>
    <row r="158" spans="1:35" s="8" customFormat="1" ht="20.100000000000001" customHeight="1" x14ac:dyDescent="0.25">
      <c r="A158" s="41" t="s">
        <v>3</v>
      </c>
      <c r="B158" s="53">
        <v>0</v>
      </c>
      <c r="C158" s="53">
        <v>0</v>
      </c>
      <c r="D158" s="40">
        <v>0</v>
      </c>
      <c r="E158" s="53">
        <v>0</v>
      </c>
      <c r="F158" s="40">
        <v>0</v>
      </c>
      <c r="G158" s="53">
        <v>0</v>
      </c>
      <c r="H158" s="40">
        <v>0</v>
      </c>
      <c r="I158" s="40">
        <f t="shared" si="100"/>
        <v>0</v>
      </c>
      <c r="J158" s="117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</row>
    <row r="159" spans="1:35" s="28" customFormat="1" ht="20.100000000000001" customHeight="1" x14ac:dyDescent="0.25">
      <c r="A159" s="128" t="s">
        <v>34</v>
      </c>
      <c r="B159" s="129"/>
      <c r="C159" s="129"/>
      <c r="D159" s="129"/>
      <c r="E159" s="129"/>
      <c r="F159" s="129"/>
      <c r="G159" s="129"/>
      <c r="H159" s="129"/>
      <c r="I159" s="129"/>
      <c r="J159" s="130"/>
      <c r="K159" s="8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264"/>
    </row>
    <row r="160" spans="1:35" s="8" customFormat="1" ht="20.100000000000001" customHeight="1" x14ac:dyDescent="0.25">
      <c r="A160" s="149" t="s">
        <v>78</v>
      </c>
      <c r="B160" s="150"/>
      <c r="C160" s="150"/>
      <c r="D160" s="150"/>
      <c r="E160" s="150"/>
      <c r="F160" s="150"/>
      <c r="G160" s="150"/>
      <c r="H160" s="150"/>
      <c r="I160" s="150"/>
      <c r="J160" s="151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</row>
    <row r="161" spans="1:35" s="8" customFormat="1" ht="20.100000000000001" customHeight="1" x14ac:dyDescent="0.25">
      <c r="A161" s="183" t="s">
        <v>64</v>
      </c>
      <c r="B161" s="184"/>
      <c r="C161" s="184"/>
      <c r="D161" s="184"/>
      <c r="E161" s="184"/>
      <c r="F161" s="184"/>
      <c r="G161" s="184"/>
      <c r="H161" s="184"/>
      <c r="I161" s="184"/>
      <c r="J161" s="185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</row>
    <row r="162" spans="1:35" s="8" customFormat="1" ht="80.25" customHeight="1" x14ac:dyDescent="0.25">
      <c r="A162" s="102" t="s">
        <v>77</v>
      </c>
      <c r="B162" s="40">
        <f>SUM(B163:B166)</f>
        <v>36530.6</v>
      </c>
      <c r="C162" s="40">
        <f>SUM(C163:C166)</f>
        <v>36530.6</v>
      </c>
      <c r="D162" s="40">
        <f>C162/B162*100</f>
        <v>100</v>
      </c>
      <c r="E162" s="40">
        <f>SUM(E163:E166)</f>
        <v>36530.6</v>
      </c>
      <c r="F162" s="40">
        <f t="shared" ref="F162" si="101">E162/B162*100</f>
        <v>100</v>
      </c>
      <c r="G162" s="40">
        <f>SUM(G163:G166)</f>
        <v>0</v>
      </c>
      <c r="H162" s="40">
        <f t="shared" ref="H162" si="102">G162/B162*100</f>
        <v>0</v>
      </c>
      <c r="I162" s="40">
        <f>B162-G162</f>
        <v>36530.6</v>
      </c>
      <c r="J162" s="115" t="s">
        <v>239</v>
      </c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</row>
    <row r="163" spans="1:35" s="8" customFormat="1" ht="20.100000000000001" customHeight="1" x14ac:dyDescent="0.25">
      <c r="A163" s="43" t="s">
        <v>0</v>
      </c>
      <c r="B163" s="40">
        <v>36530.6</v>
      </c>
      <c r="C163" s="40">
        <v>36530.6</v>
      </c>
      <c r="D163" s="40">
        <f t="shared" ref="D163:D166" si="103">SUM(D164:D167)</f>
        <v>0</v>
      </c>
      <c r="E163" s="40">
        <v>36530.6</v>
      </c>
      <c r="F163" s="40">
        <f t="shared" ref="F163:F166" si="104">SUM(F164:F167)</f>
        <v>0</v>
      </c>
      <c r="G163" s="40">
        <v>0</v>
      </c>
      <c r="H163" s="40">
        <f t="shared" ref="H163:H166" si="105">SUM(H164:H167)</f>
        <v>0</v>
      </c>
      <c r="I163" s="40">
        <f t="shared" ref="I163" si="106">H163/C163*100</f>
        <v>0</v>
      </c>
      <c r="J163" s="116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</row>
    <row r="164" spans="1:35" s="8" customFormat="1" ht="20.100000000000001" customHeight="1" x14ac:dyDescent="0.25">
      <c r="A164" s="43" t="s">
        <v>1</v>
      </c>
      <c r="B164" s="40">
        <v>0</v>
      </c>
      <c r="C164" s="40">
        <v>0</v>
      </c>
      <c r="D164" s="40">
        <f t="shared" si="103"/>
        <v>0</v>
      </c>
      <c r="E164" s="40">
        <v>0</v>
      </c>
      <c r="F164" s="40">
        <f t="shared" si="104"/>
        <v>0</v>
      </c>
      <c r="G164" s="40">
        <v>0</v>
      </c>
      <c r="H164" s="40">
        <f t="shared" si="105"/>
        <v>0</v>
      </c>
      <c r="I164" s="40">
        <v>0</v>
      </c>
      <c r="J164" s="116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</row>
    <row r="165" spans="1:35" s="8" customFormat="1" ht="20.100000000000001" customHeight="1" x14ac:dyDescent="0.25">
      <c r="A165" s="44" t="s">
        <v>2</v>
      </c>
      <c r="B165" s="53">
        <v>0</v>
      </c>
      <c r="C165" s="53">
        <v>0</v>
      </c>
      <c r="D165" s="38">
        <f t="shared" si="103"/>
        <v>0</v>
      </c>
      <c r="E165" s="53">
        <v>0</v>
      </c>
      <c r="F165" s="38">
        <f t="shared" si="104"/>
        <v>0</v>
      </c>
      <c r="G165" s="53">
        <v>0</v>
      </c>
      <c r="H165" s="38">
        <f t="shared" si="105"/>
        <v>0</v>
      </c>
      <c r="I165" s="38">
        <v>0</v>
      </c>
      <c r="J165" s="116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</row>
    <row r="166" spans="1:35" s="8" customFormat="1" ht="20.100000000000001" customHeight="1" x14ac:dyDescent="0.25">
      <c r="A166" s="91" t="s">
        <v>3</v>
      </c>
      <c r="B166" s="53">
        <v>0</v>
      </c>
      <c r="C166" s="53">
        <v>0</v>
      </c>
      <c r="D166" s="38">
        <f t="shared" si="103"/>
        <v>0</v>
      </c>
      <c r="E166" s="53">
        <v>0</v>
      </c>
      <c r="F166" s="38">
        <f t="shared" si="104"/>
        <v>0</v>
      </c>
      <c r="G166" s="53">
        <v>0</v>
      </c>
      <c r="H166" s="38">
        <f t="shared" si="105"/>
        <v>0</v>
      </c>
      <c r="I166" s="38">
        <v>0</v>
      </c>
      <c r="J166" s="117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</row>
    <row r="167" spans="1:35" s="11" customFormat="1" ht="20.100000000000001" customHeight="1" x14ac:dyDescent="0.25">
      <c r="A167" s="167" t="s">
        <v>81</v>
      </c>
      <c r="B167" s="168"/>
      <c r="C167" s="168"/>
      <c r="D167" s="168"/>
      <c r="E167" s="168"/>
      <c r="F167" s="168"/>
      <c r="G167" s="168"/>
      <c r="H167" s="168"/>
      <c r="I167" s="168"/>
      <c r="J167" s="169"/>
      <c r="K167" s="8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249"/>
    </row>
    <row r="168" spans="1:35" s="7" customFormat="1" ht="20.100000000000001" customHeight="1" x14ac:dyDescent="0.25">
      <c r="A168" s="125" t="s">
        <v>115</v>
      </c>
      <c r="B168" s="126"/>
      <c r="C168" s="126"/>
      <c r="D168" s="126"/>
      <c r="E168" s="126"/>
      <c r="F168" s="126"/>
      <c r="G168" s="126"/>
      <c r="H168" s="126"/>
      <c r="I168" s="126"/>
      <c r="J168" s="127"/>
      <c r="K168" s="225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/>
      <c r="V168" s="260"/>
      <c r="W168" s="260"/>
      <c r="X168" s="260"/>
      <c r="Y168" s="260"/>
      <c r="Z168" s="260"/>
      <c r="AA168" s="260"/>
      <c r="AB168" s="260"/>
      <c r="AC168" s="260"/>
      <c r="AD168" s="260"/>
      <c r="AE168" s="260"/>
      <c r="AF168" s="260"/>
      <c r="AG168" s="260"/>
      <c r="AH168" s="260"/>
      <c r="AI168" s="261"/>
    </row>
    <row r="169" spans="1:35" s="12" customFormat="1" ht="20.100000000000001" customHeight="1" x14ac:dyDescent="0.25">
      <c r="A169" s="143" t="s">
        <v>41</v>
      </c>
      <c r="B169" s="144"/>
      <c r="C169" s="144"/>
      <c r="D169" s="144"/>
      <c r="E169" s="144"/>
      <c r="F169" s="144"/>
      <c r="G169" s="144"/>
      <c r="H169" s="144"/>
      <c r="I169" s="144"/>
      <c r="J169" s="145"/>
      <c r="K169" s="8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250"/>
    </row>
    <row r="170" spans="1:35" ht="20.100000000000001" customHeight="1" x14ac:dyDescent="0.25">
      <c r="A170" s="125" t="s">
        <v>116</v>
      </c>
      <c r="B170" s="126"/>
      <c r="C170" s="126"/>
      <c r="D170" s="126"/>
      <c r="E170" s="126"/>
      <c r="F170" s="126"/>
      <c r="G170" s="126"/>
      <c r="H170" s="126"/>
      <c r="I170" s="126"/>
      <c r="J170" s="127"/>
    </row>
    <row r="171" spans="1:35" s="87" customFormat="1" ht="20.100000000000001" customHeight="1" x14ac:dyDescent="0.25">
      <c r="A171" s="128" t="s">
        <v>83</v>
      </c>
      <c r="B171" s="129"/>
      <c r="C171" s="129"/>
      <c r="D171" s="129"/>
      <c r="E171" s="129"/>
      <c r="F171" s="129"/>
      <c r="G171" s="129"/>
      <c r="H171" s="129"/>
      <c r="I171" s="129"/>
      <c r="J171" s="130"/>
      <c r="K171" s="14"/>
      <c r="L171" s="253"/>
      <c r="M171" s="253"/>
      <c r="N171" s="253"/>
      <c r="O171" s="253"/>
      <c r="P171" s="253"/>
      <c r="Q171" s="253"/>
      <c r="R171" s="253"/>
      <c r="S171" s="253"/>
      <c r="T171" s="253"/>
      <c r="U171" s="253"/>
      <c r="V171" s="253"/>
      <c r="W171" s="253"/>
      <c r="X171" s="253"/>
      <c r="Y171" s="253"/>
      <c r="Z171" s="253"/>
      <c r="AA171" s="253"/>
      <c r="AB171" s="253"/>
      <c r="AC171" s="253"/>
      <c r="AD171" s="253"/>
      <c r="AE171" s="253"/>
      <c r="AF171" s="253"/>
      <c r="AG171" s="253"/>
      <c r="AH171" s="253"/>
      <c r="AI171" s="265"/>
    </row>
    <row r="172" spans="1:35" s="6" customFormat="1" ht="20.100000000000001" customHeight="1" x14ac:dyDescent="0.25">
      <c r="A172" s="131" t="s">
        <v>84</v>
      </c>
      <c r="B172" s="132"/>
      <c r="C172" s="132"/>
      <c r="D172" s="132"/>
      <c r="E172" s="132"/>
      <c r="F172" s="132"/>
      <c r="G172" s="132"/>
      <c r="H172" s="132"/>
      <c r="I172" s="132"/>
      <c r="J172" s="133"/>
      <c r="K172" s="14"/>
      <c r="L172" s="253"/>
      <c r="M172" s="253"/>
      <c r="N172" s="253"/>
      <c r="O172" s="253"/>
      <c r="P172" s="253"/>
      <c r="Q172" s="253"/>
      <c r="R172" s="253"/>
      <c r="S172" s="253"/>
      <c r="T172" s="253"/>
      <c r="U172" s="253"/>
      <c r="V172" s="253"/>
      <c r="W172" s="253"/>
      <c r="X172" s="253"/>
      <c r="Y172" s="253"/>
      <c r="Z172" s="253"/>
      <c r="AA172" s="253"/>
      <c r="AB172" s="253"/>
      <c r="AC172" s="253"/>
      <c r="AD172" s="253"/>
      <c r="AE172" s="253"/>
      <c r="AF172" s="253"/>
      <c r="AG172" s="253"/>
      <c r="AH172" s="253"/>
      <c r="AI172" s="263"/>
    </row>
    <row r="173" spans="1:35" ht="20.100000000000001" customHeight="1" x14ac:dyDescent="0.25">
      <c r="A173" s="183" t="s">
        <v>82</v>
      </c>
      <c r="B173" s="184"/>
      <c r="C173" s="184"/>
      <c r="D173" s="184"/>
      <c r="E173" s="184"/>
      <c r="F173" s="184"/>
      <c r="G173" s="184"/>
      <c r="H173" s="184"/>
      <c r="I173" s="184"/>
      <c r="J173" s="185"/>
    </row>
    <row r="174" spans="1:35" s="8" customFormat="1" ht="408.75" customHeight="1" x14ac:dyDescent="0.25">
      <c r="A174" s="86" t="s">
        <v>117</v>
      </c>
      <c r="B174" s="40">
        <f>SUM(B175:B178)</f>
        <v>27658.800000000003</v>
      </c>
      <c r="C174" s="40">
        <f>SUM(C175:C178)</f>
        <v>27594.899999999998</v>
      </c>
      <c r="D174" s="40">
        <f>C174/B174*100</f>
        <v>99.768970454249626</v>
      </c>
      <c r="E174" s="40">
        <f>SUM(E175:E178)</f>
        <v>27594.899999999998</v>
      </c>
      <c r="F174" s="40">
        <f t="shared" ref="F174" si="107">E174/B174*100</f>
        <v>99.768970454249626</v>
      </c>
      <c r="G174" s="40">
        <f>SUM(G175:G178)</f>
        <v>27594.899999999998</v>
      </c>
      <c r="H174" s="40">
        <f t="shared" ref="H174" si="108">G174/B174*100</f>
        <v>99.768970454249626</v>
      </c>
      <c r="I174" s="40">
        <f>B174-G174</f>
        <v>63.900000000005093</v>
      </c>
      <c r="J174" s="219" t="s">
        <v>240</v>
      </c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</row>
    <row r="175" spans="1:35" s="8" customFormat="1" ht="20.100000000000001" customHeight="1" x14ac:dyDescent="0.25">
      <c r="A175" s="54" t="s">
        <v>0</v>
      </c>
      <c r="B175" s="40">
        <v>0</v>
      </c>
      <c r="C175" s="40">
        <v>0</v>
      </c>
      <c r="D175" s="40">
        <f t="shared" ref="D175:D178" si="109">SUM(D176:D179)</f>
        <v>1089.0220987833331</v>
      </c>
      <c r="E175" s="40">
        <v>0</v>
      </c>
      <c r="F175" s="40">
        <f t="shared" ref="F175:F178" si="110">SUM(F176:F179)</f>
        <v>1089.0220987833331</v>
      </c>
      <c r="G175" s="40">
        <v>0</v>
      </c>
      <c r="H175" s="40">
        <f t="shared" ref="H175:H178" si="111">SUM(H176:H179)</f>
        <v>1089.0220987833331</v>
      </c>
      <c r="I175" s="40">
        <v>0</v>
      </c>
      <c r="J175" s="220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</row>
    <row r="176" spans="1:35" s="8" customFormat="1" ht="20.100000000000001" customHeight="1" x14ac:dyDescent="0.25">
      <c r="A176" s="58" t="s">
        <v>42</v>
      </c>
      <c r="B176" s="40">
        <v>26275.9</v>
      </c>
      <c r="C176" s="40">
        <v>26215.3</v>
      </c>
      <c r="D176" s="40">
        <f t="shared" si="109"/>
        <v>594.02972217843876</v>
      </c>
      <c r="E176" s="40">
        <v>26215.3</v>
      </c>
      <c r="F176" s="40">
        <f t="shared" si="110"/>
        <v>594.02972217843876</v>
      </c>
      <c r="G176" s="40">
        <v>26215.3</v>
      </c>
      <c r="H176" s="40">
        <f t="shared" si="111"/>
        <v>594.02972217843876</v>
      </c>
      <c r="I176" s="40">
        <f t="shared" ref="I176:I177" si="112">H176/C176*100</f>
        <v>2.2659657611335318</v>
      </c>
      <c r="J176" s="220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</row>
    <row r="177" spans="1:35" s="8" customFormat="1" ht="20.100000000000001" customHeight="1" x14ac:dyDescent="0.25">
      <c r="A177" s="59" t="s">
        <v>2</v>
      </c>
      <c r="B177" s="38">
        <v>1382.9</v>
      </c>
      <c r="C177" s="38">
        <v>1379.6</v>
      </c>
      <c r="D177" s="38">
        <f t="shared" si="109"/>
        <v>297.01486108921938</v>
      </c>
      <c r="E177" s="38">
        <v>1379.6</v>
      </c>
      <c r="F177" s="38">
        <f t="shared" si="110"/>
        <v>297.01486108921938</v>
      </c>
      <c r="G177" s="38">
        <v>1379.6</v>
      </c>
      <c r="H177" s="38">
        <f t="shared" si="111"/>
        <v>297.01486108921938</v>
      </c>
      <c r="I177" s="38">
        <f t="shared" si="112"/>
        <v>21.529056327139706</v>
      </c>
      <c r="J177" s="220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</row>
    <row r="178" spans="1:35" s="8" customFormat="1" ht="20.100000000000001" customHeight="1" x14ac:dyDescent="0.25">
      <c r="A178" s="59" t="s">
        <v>3</v>
      </c>
      <c r="B178" s="38">
        <v>0</v>
      </c>
      <c r="C178" s="38">
        <v>0</v>
      </c>
      <c r="D178" s="38">
        <f t="shared" si="109"/>
        <v>197.97751551567501</v>
      </c>
      <c r="E178" s="38">
        <v>0</v>
      </c>
      <c r="F178" s="38">
        <f t="shared" si="110"/>
        <v>197.97751551567501</v>
      </c>
      <c r="G178" s="38">
        <v>0</v>
      </c>
      <c r="H178" s="38">
        <f t="shared" si="111"/>
        <v>197.97751551567501</v>
      </c>
      <c r="I178" s="38">
        <v>0</v>
      </c>
      <c r="J178" s="221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</row>
    <row r="179" spans="1:35" ht="20.100000000000001" customHeight="1" x14ac:dyDescent="0.25">
      <c r="A179" s="183" t="s">
        <v>85</v>
      </c>
      <c r="B179" s="184"/>
      <c r="C179" s="184"/>
      <c r="D179" s="184"/>
      <c r="E179" s="184"/>
      <c r="F179" s="184"/>
      <c r="G179" s="184"/>
      <c r="H179" s="184"/>
      <c r="I179" s="184"/>
      <c r="J179" s="185"/>
    </row>
    <row r="180" spans="1:35" s="8" customFormat="1" ht="409.5" customHeight="1" x14ac:dyDescent="0.25">
      <c r="A180" s="60" t="s">
        <v>118</v>
      </c>
      <c r="B180" s="40">
        <f>SUM(B181:B184)</f>
        <v>162415.5</v>
      </c>
      <c r="C180" s="40">
        <f>SUM(C181:C184)</f>
        <v>160852</v>
      </c>
      <c r="D180" s="40">
        <f>C180/B180*100</f>
        <v>99.0373455735444</v>
      </c>
      <c r="E180" s="40">
        <f>SUM(E181:E184)</f>
        <v>160852</v>
      </c>
      <c r="F180" s="40">
        <f t="shared" ref="F180" si="113">E180/B180*100</f>
        <v>99.0373455735444</v>
      </c>
      <c r="G180" s="40">
        <f>SUM(G181:G184)</f>
        <v>160852</v>
      </c>
      <c r="H180" s="42">
        <f>G180/B180*100</f>
        <v>99.0373455735444</v>
      </c>
      <c r="I180" s="42">
        <f>B180-G180</f>
        <v>1563.5</v>
      </c>
      <c r="J180" s="115" t="s">
        <v>241</v>
      </c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</row>
    <row r="181" spans="1:35" s="8" customFormat="1" ht="129" customHeight="1" x14ac:dyDescent="0.25">
      <c r="A181" s="54" t="s">
        <v>0</v>
      </c>
      <c r="B181" s="42">
        <v>0</v>
      </c>
      <c r="C181" s="61">
        <v>0</v>
      </c>
      <c r="D181" s="40">
        <v>0</v>
      </c>
      <c r="E181" s="53">
        <v>0</v>
      </c>
      <c r="F181" s="40">
        <v>0</v>
      </c>
      <c r="G181" s="53">
        <v>0</v>
      </c>
      <c r="H181" s="42">
        <v>0</v>
      </c>
      <c r="I181" s="42">
        <f t="shared" ref="I181:I184" si="114">B181-G181</f>
        <v>0</v>
      </c>
      <c r="J181" s="116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</row>
    <row r="182" spans="1:35" s="8" customFormat="1" ht="134.25" customHeight="1" x14ac:dyDescent="0.25">
      <c r="A182" s="106" t="s">
        <v>209</v>
      </c>
      <c r="B182" s="78">
        <v>147297.20000000001</v>
      </c>
      <c r="C182" s="79">
        <v>145736.1</v>
      </c>
      <c r="D182" s="40">
        <f t="shared" ref="D182:D183" si="115">C182/B182*100</f>
        <v>98.940169942130595</v>
      </c>
      <c r="E182" s="53">
        <v>145736.1</v>
      </c>
      <c r="F182" s="40">
        <f t="shared" ref="F182:F183" si="116">E182/B182*100</f>
        <v>98.940169942130595</v>
      </c>
      <c r="G182" s="53">
        <v>145736.1</v>
      </c>
      <c r="H182" s="42">
        <f t="shared" ref="H182:H183" si="117">G182/B182*100</f>
        <v>98.940169942130595</v>
      </c>
      <c r="I182" s="42">
        <f t="shared" si="114"/>
        <v>1561.1000000000058</v>
      </c>
      <c r="J182" s="116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</row>
    <row r="183" spans="1:35" s="8" customFormat="1" ht="134.25" customHeight="1" x14ac:dyDescent="0.25">
      <c r="A183" s="59" t="s">
        <v>2</v>
      </c>
      <c r="B183" s="57">
        <v>15118.3</v>
      </c>
      <c r="C183" s="77">
        <v>15115.9</v>
      </c>
      <c r="D183" s="38">
        <f t="shared" si="115"/>
        <v>99.984125199261825</v>
      </c>
      <c r="E183" s="53">
        <v>15115.9</v>
      </c>
      <c r="F183" s="38">
        <f t="shared" si="116"/>
        <v>99.984125199261825</v>
      </c>
      <c r="G183" s="53">
        <v>15115.9</v>
      </c>
      <c r="H183" s="45">
        <f t="shared" si="117"/>
        <v>99.984125199261825</v>
      </c>
      <c r="I183" s="45">
        <f t="shared" si="114"/>
        <v>2.3999999999996362</v>
      </c>
      <c r="J183" s="116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</row>
    <row r="184" spans="1:35" s="8" customFormat="1" ht="134.25" customHeight="1" x14ac:dyDescent="0.25">
      <c r="A184" s="59" t="s">
        <v>3</v>
      </c>
      <c r="B184" s="45">
        <v>0</v>
      </c>
      <c r="C184" s="90">
        <v>0</v>
      </c>
      <c r="D184" s="38">
        <v>0</v>
      </c>
      <c r="E184" s="53">
        <v>0</v>
      </c>
      <c r="F184" s="38">
        <v>0</v>
      </c>
      <c r="G184" s="53">
        <v>0</v>
      </c>
      <c r="H184" s="45">
        <v>0</v>
      </c>
      <c r="I184" s="45">
        <f t="shared" si="114"/>
        <v>0</v>
      </c>
      <c r="J184" s="117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</row>
    <row r="185" spans="1:35" ht="20.100000000000001" customHeight="1" x14ac:dyDescent="0.25">
      <c r="A185" s="161" t="s">
        <v>119</v>
      </c>
      <c r="B185" s="162"/>
      <c r="C185" s="162"/>
      <c r="D185" s="162"/>
      <c r="E185" s="162"/>
      <c r="F185" s="162"/>
      <c r="G185" s="162"/>
      <c r="H185" s="162"/>
      <c r="I185" s="162"/>
      <c r="J185" s="163"/>
    </row>
    <row r="186" spans="1:35" ht="20.100000000000001" customHeight="1" x14ac:dyDescent="0.25">
      <c r="A186" s="161" t="s">
        <v>15</v>
      </c>
      <c r="B186" s="162"/>
      <c r="C186" s="162"/>
      <c r="D186" s="162"/>
      <c r="E186" s="162"/>
      <c r="F186" s="162"/>
      <c r="G186" s="162"/>
      <c r="H186" s="162"/>
      <c r="I186" s="162"/>
      <c r="J186" s="163"/>
    </row>
    <row r="187" spans="1:35" ht="20.100000000000001" customHeight="1" x14ac:dyDescent="0.25">
      <c r="A187" s="161" t="s">
        <v>21</v>
      </c>
      <c r="B187" s="162"/>
      <c r="C187" s="162"/>
      <c r="D187" s="162"/>
      <c r="E187" s="162"/>
      <c r="F187" s="162"/>
      <c r="G187" s="162"/>
      <c r="H187" s="162"/>
      <c r="I187" s="162"/>
      <c r="J187" s="163"/>
    </row>
    <row r="188" spans="1:35" ht="20.100000000000001" customHeight="1" x14ac:dyDescent="0.25">
      <c r="A188" s="183" t="s">
        <v>85</v>
      </c>
      <c r="B188" s="184"/>
      <c r="C188" s="184"/>
      <c r="D188" s="184"/>
      <c r="E188" s="184"/>
      <c r="F188" s="184"/>
      <c r="G188" s="184"/>
      <c r="H188" s="184"/>
      <c r="I188" s="184"/>
      <c r="J188" s="185"/>
    </row>
    <row r="189" spans="1:35" ht="409.5" customHeight="1" x14ac:dyDescent="0.25">
      <c r="A189" s="31" t="s">
        <v>176</v>
      </c>
      <c r="B189" s="40">
        <f>SUM(B190:B193)</f>
        <v>502813.1</v>
      </c>
      <c r="C189" s="40">
        <f>SUM(C190:C193)</f>
        <v>501872.4</v>
      </c>
      <c r="D189" s="40">
        <f>C189/B189*100</f>
        <v>99.812912591179511</v>
      </c>
      <c r="E189" s="40">
        <f>SUM(E190:E193)</f>
        <v>501872.4</v>
      </c>
      <c r="F189" s="40">
        <f>E189/B189*100</f>
        <v>99.812912591179511</v>
      </c>
      <c r="G189" s="40">
        <f>SUM(G190:G193)</f>
        <v>412638.60000000003</v>
      </c>
      <c r="H189" s="42">
        <f t="shared" ref="H189" si="118">G189/B189*100</f>
        <v>82.066000269284956</v>
      </c>
      <c r="I189" s="42">
        <f>B189-G189</f>
        <v>90174.499999999942</v>
      </c>
      <c r="J189" s="115" t="s">
        <v>242</v>
      </c>
    </row>
    <row r="190" spans="1:35" ht="111.75" customHeight="1" x14ac:dyDescent="0.25">
      <c r="A190" s="62" t="s">
        <v>0</v>
      </c>
      <c r="B190" s="40">
        <v>403667</v>
      </c>
      <c r="C190" s="40">
        <v>403667</v>
      </c>
      <c r="D190" s="40">
        <f t="shared" ref="D190:D192" si="119">C190/B190*100</f>
        <v>100</v>
      </c>
      <c r="E190" s="40">
        <v>403667</v>
      </c>
      <c r="F190" s="40">
        <f t="shared" ref="F190:F192" si="120">E190/B190*100</f>
        <v>100</v>
      </c>
      <c r="G190" s="40">
        <v>375268</v>
      </c>
      <c r="H190" s="42">
        <f>G190/B190*100</f>
        <v>92.964745693851611</v>
      </c>
      <c r="I190" s="42">
        <f>B190-G190</f>
        <v>28399</v>
      </c>
      <c r="J190" s="116"/>
    </row>
    <row r="191" spans="1:35" ht="118.5" customHeight="1" x14ac:dyDescent="0.25">
      <c r="A191" s="63" t="s">
        <v>1</v>
      </c>
      <c r="B191" s="40">
        <v>91732</v>
      </c>
      <c r="C191" s="40">
        <v>91732</v>
      </c>
      <c r="D191" s="40">
        <f t="shared" si="119"/>
        <v>100</v>
      </c>
      <c r="E191" s="40">
        <v>91732</v>
      </c>
      <c r="F191" s="40">
        <f t="shared" si="120"/>
        <v>100</v>
      </c>
      <c r="G191" s="40">
        <v>30897.200000000001</v>
      </c>
      <c r="H191" s="42">
        <f>G191/B191*100</f>
        <v>33.682030262067762</v>
      </c>
      <c r="I191" s="42">
        <f>B191-G191</f>
        <v>60834.8</v>
      </c>
      <c r="J191" s="116"/>
    </row>
    <row r="192" spans="1:35" ht="118.5" customHeight="1" x14ac:dyDescent="0.25">
      <c r="A192" s="64" t="s">
        <v>2</v>
      </c>
      <c r="B192" s="38">
        <v>7414.1</v>
      </c>
      <c r="C192" s="38">
        <v>6473.4</v>
      </c>
      <c r="D192" s="38">
        <f t="shared" si="119"/>
        <v>87.312013595716266</v>
      </c>
      <c r="E192" s="38">
        <v>6473.4</v>
      </c>
      <c r="F192" s="38">
        <f t="shared" si="120"/>
        <v>87.312013595716266</v>
      </c>
      <c r="G192" s="38">
        <v>6473.4</v>
      </c>
      <c r="H192" s="45">
        <f>G192/B192*100</f>
        <v>87.312013595716266</v>
      </c>
      <c r="I192" s="45">
        <f>B192-G192</f>
        <v>940.70000000000073</v>
      </c>
      <c r="J192" s="116"/>
    </row>
    <row r="193" spans="1:35" ht="118.5" customHeight="1" x14ac:dyDescent="0.25">
      <c r="A193" s="55" t="s">
        <v>3</v>
      </c>
      <c r="B193" s="38">
        <v>0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45">
        <v>0</v>
      </c>
      <c r="I193" s="45">
        <f>B193-G193</f>
        <v>0</v>
      </c>
      <c r="J193" s="117"/>
    </row>
    <row r="194" spans="1:35" s="11" customFormat="1" ht="20.100000000000001" customHeight="1" x14ac:dyDescent="0.25">
      <c r="A194" s="167" t="s">
        <v>86</v>
      </c>
      <c r="B194" s="168"/>
      <c r="C194" s="168"/>
      <c r="D194" s="168"/>
      <c r="E194" s="168"/>
      <c r="F194" s="168"/>
      <c r="G194" s="168"/>
      <c r="H194" s="168"/>
      <c r="I194" s="168"/>
      <c r="J194" s="169"/>
      <c r="K194" s="8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249"/>
    </row>
    <row r="195" spans="1:35" s="8" customFormat="1" ht="20.100000000000001" customHeight="1" x14ac:dyDescent="0.25">
      <c r="A195" s="152" t="s">
        <v>120</v>
      </c>
      <c r="B195" s="153"/>
      <c r="C195" s="153"/>
      <c r="D195" s="153"/>
      <c r="E195" s="153"/>
      <c r="F195" s="153"/>
      <c r="G195" s="153"/>
      <c r="H195" s="153"/>
      <c r="I195" s="153"/>
      <c r="J195" s="154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</row>
    <row r="196" spans="1:35" s="12" customFormat="1" ht="20.100000000000001" customHeight="1" x14ac:dyDescent="0.25">
      <c r="A196" s="143" t="s">
        <v>43</v>
      </c>
      <c r="B196" s="144"/>
      <c r="C196" s="144"/>
      <c r="D196" s="144"/>
      <c r="E196" s="144"/>
      <c r="F196" s="144"/>
      <c r="G196" s="144"/>
      <c r="H196" s="144"/>
      <c r="I196" s="144"/>
      <c r="J196" s="145"/>
      <c r="K196" s="8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250"/>
    </row>
    <row r="197" spans="1:35" s="8" customFormat="1" ht="21.75" customHeight="1" x14ac:dyDescent="0.25">
      <c r="A197" s="152" t="s">
        <v>121</v>
      </c>
      <c r="B197" s="153"/>
      <c r="C197" s="153"/>
      <c r="D197" s="153"/>
      <c r="E197" s="153"/>
      <c r="F197" s="153"/>
      <c r="G197" s="153"/>
      <c r="H197" s="153"/>
      <c r="I197" s="153"/>
      <c r="J197" s="154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</row>
    <row r="198" spans="1:35" s="5" customFormat="1" ht="20.100000000000001" customHeight="1" x14ac:dyDescent="0.25">
      <c r="A198" s="128" t="s">
        <v>88</v>
      </c>
      <c r="B198" s="129"/>
      <c r="C198" s="129"/>
      <c r="D198" s="129"/>
      <c r="E198" s="129"/>
      <c r="F198" s="129"/>
      <c r="G198" s="129"/>
      <c r="H198" s="129"/>
      <c r="I198" s="129"/>
      <c r="J198" s="130"/>
      <c r="K198" s="226"/>
      <c r="L198" s="266"/>
      <c r="M198" s="266"/>
      <c r="N198" s="266"/>
      <c r="O198" s="266"/>
      <c r="P198" s="266"/>
      <c r="Q198" s="266"/>
      <c r="R198" s="266"/>
      <c r="S198" s="266"/>
      <c r="T198" s="266"/>
      <c r="U198" s="266"/>
      <c r="V198" s="266"/>
      <c r="W198" s="266"/>
      <c r="X198" s="266"/>
      <c r="Y198" s="266"/>
      <c r="Z198" s="266"/>
      <c r="AA198" s="266"/>
      <c r="AB198" s="266"/>
      <c r="AC198" s="266"/>
      <c r="AD198" s="266"/>
      <c r="AE198" s="266"/>
      <c r="AF198" s="266"/>
      <c r="AG198" s="266"/>
      <c r="AH198" s="266"/>
      <c r="AI198" s="267"/>
    </row>
    <row r="199" spans="1:35" s="5" customFormat="1" ht="20.100000000000001" customHeight="1" x14ac:dyDescent="0.25">
      <c r="A199" s="155" t="s">
        <v>89</v>
      </c>
      <c r="B199" s="156"/>
      <c r="C199" s="156"/>
      <c r="D199" s="156"/>
      <c r="E199" s="156"/>
      <c r="F199" s="156"/>
      <c r="G199" s="156"/>
      <c r="H199" s="156"/>
      <c r="I199" s="156"/>
      <c r="J199" s="157"/>
      <c r="K199" s="226"/>
      <c r="L199" s="266"/>
      <c r="M199" s="266"/>
      <c r="N199" s="266"/>
      <c r="O199" s="266"/>
      <c r="P199" s="266"/>
      <c r="Q199" s="266"/>
      <c r="R199" s="266"/>
      <c r="S199" s="266"/>
      <c r="T199" s="266"/>
      <c r="U199" s="266"/>
      <c r="V199" s="266"/>
      <c r="W199" s="266"/>
      <c r="X199" s="266"/>
      <c r="Y199" s="266"/>
      <c r="Z199" s="266"/>
      <c r="AA199" s="266"/>
      <c r="AB199" s="266"/>
      <c r="AC199" s="266"/>
      <c r="AD199" s="266"/>
      <c r="AE199" s="266"/>
      <c r="AF199" s="266"/>
      <c r="AG199" s="266"/>
      <c r="AH199" s="266"/>
      <c r="AI199" s="267"/>
    </row>
    <row r="200" spans="1:35" ht="20.100000000000001" customHeight="1" x14ac:dyDescent="0.25">
      <c r="A200" s="134" t="s">
        <v>203</v>
      </c>
      <c r="B200" s="135"/>
      <c r="C200" s="135"/>
      <c r="D200" s="135"/>
      <c r="E200" s="135"/>
      <c r="F200" s="135"/>
      <c r="G200" s="135"/>
      <c r="H200" s="135"/>
      <c r="I200" s="135"/>
      <c r="J200" s="136"/>
    </row>
    <row r="201" spans="1:35" s="29" customFormat="1" ht="20.100000000000001" customHeight="1" x14ac:dyDescent="0.25">
      <c r="A201" s="161" t="s">
        <v>87</v>
      </c>
      <c r="B201" s="162"/>
      <c r="C201" s="162"/>
      <c r="D201" s="162"/>
      <c r="E201" s="162"/>
      <c r="F201" s="162"/>
      <c r="G201" s="162"/>
      <c r="H201" s="162"/>
      <c r="I201" s="162"/>
      <c r="J201" s="16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</row>
    <row r="202" spans="1:35" s="30" customFormat="1" ht="20.100000000000001" customHeight="1" x14ac:dyDescent="0.25">
      <c r="A202" s="186" t="s">
        <v>178</v>
      </c>
      <c r="B202" s="186"/>
      <c r="C202" s="186"/>
      <c r="D202" s="186"/>
      <c r="E202" s="186"/>
      <c r="F202" s="186"/>
      <c r="G202" s="186"/>
      <c r="H202" s="186"/>
      <c r="I202" s="186"/>
      <c r="J202" s="187"/>
      <c r="K202" s="227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  <c r="X202" s="268"/>
      <c r="Y202" s="268"/>
      <c r="Z202" s="268"/>
      <c r="AA202" s="268"/>
      <c r="AB202" s="268"/>
      <c r="AC202" s="268"/>
      <c r="AD202" s="268"/>
      <c r="AE202" s="268"/>
      <c r="AF202" s="268"/>
      <c r="AG202" s="268"/>
      <c r="AH202" s="268"/>
      <c r="AI202" s="269"/>
    </row>
    <row r="203" spans="1:35" s="30" customFormat="1" ht="20.100000000000001" customHeight="1" x14ac:dyDescent="0.25">
      <c r="A203" s="188" t="s">
        <v>19</v>
      </c>
      <c r="B203" s="186"/>
      <c r="C203" s="186"/>
      <c r="D203" s="186"/>
      <c r="E203" s="186"/>
      <c r="F203" s="186"/>
      <c r="G203" s="186"/>
      <c r="H203" s="186"/>
      <c r="I203" s="186"/>
      <c r="J203" s="187"/>
      <c r="K203" s="227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  <c r="X203" s="268"/>
      <c r="Y203" s="268"/>
      <c r="Z203" s="268"/>
      <c r="AA203" s="268"/>
      <c r="AB203" s="268"/>
      <c r="AC203" s="268"/>
      <c r="AD203" s="268"/>
      <c r="AE203" s="268"/>
      <c r="AF203" s="268"/>
      <c r="AG203" s="268"/>
      <c r="AH203" s="268"/>
      <c r="AI203" s="269"/>
    </row>
    <row r="204" spans="1:35" ht="409.6" customHeight="1" x14ac:dyDescent="0.25">
      <c r="A204" s="31" t="s">
        <v>122</v>
      </c>
      <c r="B204" s="40">
        <f>SUM(B205:B208)</f>
        <v>5478.5</v>
      </c>
      <c r="C204" s="40">
        <f>SUM(C205:C208)</f>
        <v>5478.4989999999998</v>
      </c>
      <c r="D204" s="40">
        <f>C204/B204*100</f>
        <v>99.99998174682851</v>
      </c>
      <c r="E204" s="40">
        <f>SUM(E205:E208)</f>
        <v>5478.4989999999998</v>
      </c>
      <c r="F204" s="40">
        <f>E204/B204*100</f>
        <v>99.99998174682851</v>
      </c>
      <c r="G204" s="40">
        <f>SUM(G205:G208)</f>
        <v>5478.4989999999998</v>
      </c>
      <c r="H204" s="40">
        <f t="shared" ref="H204" si="121">G204/B204*100</f>
        <v>99.99998174682851</v>
      </c>
      <c r="I204" s="40">
        <f>B204-G204</f>
        <v>1.0000000002037268E-3</v>
      </c>
      <c r="J204" s="118" t="s">
        <v>123</v>
      </c>
    </row>
    <row r="205" spans="1:35" ht="158.25" customHeight="1" x14ac:dyDescent="0.25">
      <c r="A205" s="62" t="s">
        <v>0</v>
      </c>
      <c r="B205" s="40">
        <v>5000</v>
      </c>
      <c r="C205" s="40">
        <v>5000</v>
      </c>
      <c r="D205" s="40">
        <f t="shared" ref="D205:D207" si="122">C205/B205*100</f>
        <v>100</v>
      </c>
      <c r="E205" s="40">
        <v>5000</v>
      </c>
      <c r="F205" s="40">
        <f t="shared" ref="F205:F207" si="123">E205/B205*100</f>
        <v>100</v>
      </c>
      <c r="G205" s="40">
        <v>5000</v>
      </c>
      <c r="H205" s="40">
        <f t="shared" ref="H205:H207" si="124">G205/B205*100</f>
        <v>100</v>
      </c>
      <c r="I205" s="40">
        <f>B205-G205</f>
        <v>0</v>
      </c>
      <c r="J205" s="119"/>
    </row>
    <row r="206" spans="1:35" ht="167.25" customHeight="1" x14ac:dyDescent="0.25">
      <c r="A206" s="65" t="s">
        <v>1</v>
      </c>
      <c r="B206" s="40">
        <v>0</v>
      </c>
      <c r="C206" s="40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f>B206-G206</f>
        <v>0</v>
      </c>
      <c r="J206" s="119"/>
    </row>
    <row r="207" spans="1:35" ht="167.25" customHeight="1" x14ac:dyDescent="0.25">
      <c r="A207" s="66" t="s">
        <v>2</v>
      </c>
      <c r="B207" s="67">
        <v>478.5</v>
      </c>
      <c r="C207" s="67">
        <v>478.49900000000002</v>
      </c>
      <c r="D207" s="40">
        <f t="shared" si="122"/>
        <v>99.999791013584129</v>
      </c>
      <c r="E207" s="67">
        <v>478.49900000000002</v>
      </c>
      <c r="F207" s="40">
        <f t="shared" si="123"/>
        <v>99.999791013584129</v>
      </c>
      <c r="G207" s="67">
        <v>478.49900000000002</v>
      </c>
      <c r="H207" s="40">
        <f t="shared" si="124"/>
        <v>99.999791013584129</v>
      </c>
      <c r="I207" s="67">
        <f>B207-G207</f>
        <v>9.9999999997635314E-4</v>
      </c>
      <c r="J207" s="119"/>
    </row>
    <row r="208" spans="1:35" ht="167.25" customHeight="1" x14ac:dyDescent="0.25">
      <c r="A208" s="41" t="s">
        <v>3</v>
      </c>
      <c r="B208" s="38">
        <v>0</v>
      </c>
      <c r="C208" s="38">
        <v>0</v>
      </c>
      <c r="D208" s="40">
        <v>0</v>
      </c>
      <c r="E208" s="38">
        <v>0</v>
      </c>
      <c r="F208" s="40">
        <v>0</v>
      </c>
      <c r="G208" s="38">
        <v>0</v>
      </c>
      <c r="H208" s="40">
        <v>0</v>
      </c>
      <c r="I208" s="38">
        <f>B208-G208</f>
        <v>0</v>
      </c>
      <c r="J208" s="120"/>
    </row>
    <row r="209" spans="1:36" s="12" customFormat="1" ht="20.100000000000001" customHeight="1" x14ac:dyDescent="0.25">
      <c r="A209" s="207" t="s">
        <v>44</v>
      </c>
      <c r="B209" s="208"/>
      <c r="C209" s="208"/>
      <c r="D209" s="208"/>
      <c r="E209" s="208"/>
      <c r="F209" s="208"/>
      <c r="G209" s="208"/>
      <c r="H209" s="208"/>
      <c r="I209" s="208"/>
      <c r="J209" s="208"/>
      <c r="K209" s="8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250"/>
    </row>
    <row r="210" spans="1:36" ht="20.100000000000001" customHeight="1" x14ac:dyDescent="0.25">
      <c r="A210" s="209" t="s">
        <v>174</v>
      </c>
      <c r="B210" s="210"/>
      <c r="C210" s="210"/>
      <c r="D210" s="210"/>
      <c r="E210" s="210"/>
      <c r="F210" s="210"/>
      <c r="G210" s="210"/>
      <c r="H210" s="210"/>
      <c r="I210" s="210"/>
      <c r="J210" s="210"/>
    </row>
    <row r="211" spans="1:36" s="89" customFormat="1" ht="20.100000000000001" customHeight="1" x14ac:dyDescent="0.25">
      <c r="A211" s="121" t="s">
        <v>201</v>
      </c>
      <c r="B211" s="121"/>
      <c r="C211" s="121"/>
      <c r="D211" s="121"/>
      <c r="E211" s="121"/>
      <c r="F211" s="121"/>
      <c r="G211" s="121"/>
      <c r="H211" s="121"/>
      <c r="I211" s="121"/>
      <c r="J211" s="121"/>
      <c r="K211" s="234"/>
      <c r="L211" s="266"/>
      <c r="M211" s="266"/>
      <c r="N211" s="266"/>
      <c r="O211" s="266"/>
      <c r="P211" s="266"/>
      <c r="Q211" s="266"/>
      <c r="R211" s="266"/>
      <c r="S211" s="266"/>
      <c r="T211" s="266"/>
      <c r="U211" s="266"/>
      <c r="V211" s="266"/>
      <c r="W211" s="266"/>
      <c r="X211" s="266"/>
      <c r="Y211" s="266"/>
      <c r="Z211" s="266"/>
      <c r="AA211" s="266"/>
      <c r="AB211" s="266"/>
      <c r="AC211" s="266"/>
      <c r="AD211" s="266"/>
      <c r="AE211" s="266"/>
      <c r="AF211" s="266"/>
      <c r="AG211" s="266"/>
      <c r="AH211" s="266"/>
      <c r="AI211" s="270"/>
      <c r="AJ211" s="236"/>
    </row>
    <row r="212" spans="1:36" s="89" customFormat="1" ht="20.100000000000001" customHeight="1" x14ac:dyDescent="0.25">
      <c r="A212" s="122" t="s">
        <v>202</v>
      </c>
      <c r="B212" s="122"/>
      <c r="C212" s="122"/>
      <c r="D212" s="122"/>
      <c r="E212" s="122"/>
      <c r="F212" s="122"/>
      <c r="G212" s="122"/>
      <c r="H212" s="122"/>
      <c r="I212" s="122"/>
      <c r="J212" s="122"/>
      <c r="K212" s="234"/>
      <c r="L212" s="266"/>
      <c r="M212" s="266"/>
      <c r="N212" s="266"/>
      <c r="O212" s="266"/>
      <c r="P212" s="266"/>
      <c r="Q212" s="266"/>
      <c r="R212" s="266"/>
      <c r="S212" s="266"/>
      <c r="T212" s="266"/>
      <c r="U212" s="266"/>
      <c r="V212" s="266"/>
      <c r="W212" s="266"/>
      <c r="X212" s="266"/>
      <c r="Y212" s="266"/>
      <c r="Z212" s="266"/>
      <c r="AA212" s="266"/>
      <c r="AB212" s="266"/>
      <c r="AC212" s="266"/>
      <c r="AD212" s="266"/>
      <c r="AE212" s="266"/>
      <c r="AF212" s="266"/>
      <c r="AG212" s="266"/>
      <c r="AH212" s="266"/>
      <c r="AI212" s="270"/>
      <c r="AJ212" s="236"/>
    </row>
    <row r="213" spans="1:36" s="89" customFormat="1" ht="20.100000000000001" customHeight="1" x14ac:dyDescent="0.25">
      <c r="A213" s="123" t="s">
        <v>45</v>
      </c>
      <c r="B213" s="123"/>
      <c r="C213" s="123"/>
      <c r="D213" s="123"/>
      <c r="E213" s="123"/>
      <c r="F213" s="123"/>
      <c r="G213" s="123"/>
      <c r="H213" s="123"/>
      <c r="I213" s="123"/>
      <c r="J213" s="123"/>
      <c r="K213" s="234"/>
      <c r="L213" s="266"/>
      <c r="M213" s="266"/>
      <c r="N213" s="266"/>
      <c r="O213" s="266"/>
      <c r="P213" s="266"/>
      <c r="Q213" s="266"/>
      <c r="R213" s="266"/>
      <c r="S213" s="266"/>
      <c r="T213" s="266"/>
      <c r="U213" s="266"/>
      <c r="V213" s="266"/>
      <c r="W213" s="266"/>
      <c r="X213" s="266"/>
      <c r="Y213" s="266"/>
      <c r="Z213" s="266"/>
      <c r="AA213" s="266"/>
      <c r="AB213" s="266"/>
      <c r="AC213" s="266"/>
      <c r="AD213" s="266"/>
      <c r="AE213" s="266"/>
      <c r="AF213" s="266"/>
      <c r="AG213" s="266"/>
      <c r="AH213" s="266"/>
      <c r="AI213" s="270"/>
      <c r="AJ213" s="236"/>
    </row>
    <row r="214" spans="1:36" s="32" customFormat="1" ht="221.25" customHeight="1" x14ac:dyDescent="0.25">
      <c r="A214" s="86" t="s">
        <v>124</v>
      </c>
      <c r="B214" s="76">
        <f>SUM(B215:B218)</f>
        <v>3569.2</v>
      </c>
      <c r="C214" s="76">
        <f>SUM(C215:C218)</f>
        <v>1771.1999999999998</v>
      </c>
      <c r="D214" s="76">
        <f t="shared" ref="D214:D217" si="125">C214/B214*100</f>
        <v>49.624565729014904</v>
      </c>
      <c r="E214" s="76">
        <f>SUM(E215:E218)</f>
        <v>1771.1999999999998</v>
      </c>
      <c r="F214" s="76">
        <f>E214/B214*100</f>
        <v>49.624565729014904</v>
      </c>
      <c r="G214" s="76">
        <f>SUM(G215:G218)</f>
        <v>1771.1999999999998</v>
      </c>
      <c r="H214" s="76">
        <f t="shared" ref="H214:H217" si="126">G214/B214*100</f>
        <v>49.624565729014904</v>
      </c>
      <c r="I214" s="76">
        <f>B214-G214</f>
        <v>1798</v>
      </c>
      <c r="J214" s="118" t="s">
        <v>200</v>
      </c>
      <c r="K214" s="235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237"/>
    </row>
    <row r="215" spans="1:36" s="32" customFormat="1" ht="20.100000000000001" customHeight="1" x14ac:dyDescent="0.25">
      <c r="A215" s="68" t="s">
        <v>0</v>
      </c>
      <c r="B215" s="76">
        <v>0</v>
      </c>
      <c r="C215" s="76">
        <v>0</v>
      </c>
      <c r="D215" s="76">
        <v>0</v>
      </c>
      <c r="E215" s="76">
        <v>0</v>
      </c>
      <c r="F215" s="76">
        <v>0</v>
      </c>
      <c r="G215" s="76">
        <v>0</v>
      </c>
      <c r="H215" s="76">
        <v>0</v>
      </c>
      <c r="I215" s="76">
        <f t="shared" ref="I215:I218" si="127">B215-G215</f>
        <v>0</v>
      </c>
      <c r="J215" s="119"/>
      <c r="K215" s="235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237"/>
    </row>
    <row r="216" spans="1:36" s="32" customFormat="1" ht="20.100000000000001" customHeight="1" x14ac:dyDescent="0.25">
      <c r="A216" s="68" t="s">
        <v>1</v>
      </c>
      <c r="B216" s="76">
        <v>3326</v>
      </c>
      <c r="C216" s="76">
        <v>1691.6</v>
      </c>
      <c r="D216" s="76">
        <f t="shared" si="125"/>
        <v>50.859891761876121</v>
      </c>
      <c r="E216" s="76">
        <v>1691.6</v>
      </c>
      <c r="F216" s="76">
        <f t="shared" ref="F216:F217" si="128">E216/B216*100</f>
        <v>50.859891761876121</v>
      </c>
      <c r="G216" s="76">
        <v>1691.6</v>
      </c>
      <c r="H216" s="76">
        <f t="shared" si="126"/>
        <v>50.859891761876121</v>
      </c>
      <c r="I216" s="76">
        <f t="shared" si="127"/>
        <v>1634.4</v>
      </c>
      <c r="J216" s="119" t="s">
        <v>8</v>
      </c>
      <c r="K216" s="235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237"/>
    </row>
    <row r="217" spans="1:36" s="32" customFormat="1" ht="20.100000000000001" customHeight="1" x14ac:dyDescent="0.25">
      <c r="A217" s="69" t="s">
        <v>2</v>
      </c>
      <c r="B217" s="80">
        <v>243.2</v>
      </c>
      <c r="C217" s="80">
        <v>79.599999999999994</v>
      </c>
      <c r="D217" s="80">
        <f t="shared" si="125"/>
        <v>32.730263157894733</v>
      </c>
      <c r="E217" s="80">
        <v>79.599999999999994</v>
      </c>
      <c r="F217" s="80">
        <f t="shared" si="128"/>
        <v>32.730263157894733</v>
      </c>
      <c r="G217" s="80">
        <v>79.599999999999994</v>
      </c>
      <c r="H217" s="80">
        <f t="shared" si="126"/>
        <v>32.730263157894733</v>
      </c>
      <c r="I217" s="80">
        <f t="shared" si="127"/>
        <v>163.6</v>
      </c>
      <c r="J217" s="119"/>
      <c r="K217" s="235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237"/>
    </row>
    <row r="218" spans="1:36" s="32" customFormat="1" ht="20.100000000000001" customHeight="1" x14ac:dyDescent="0.25">
      <c r="A218" s="69" t="s">
        <v>3</v>
      </c>
      <c r="B218" s="80">
        <v>0</v>
      </c>
      <c r="C218" s="80">
        <v>0</v>
      </c>
      <c r="D218" s="80">
        <v>0</v>
      </c>
      <c r="E218" s="80">
        <v>0</v>
      </c>
      <c r="F218" s="80">
        <v>0</v>
      </c>
      <c r="G218" s="80">
        <v>0</v>
      </c>
      <c r="H218" s="80">
        <v>0</v>
      </c>
      <c r="I218" s="80">
        <f t="shared" si="127"/>
        <v>0</v>
      </c>
      <c r="J218" s="120"/>
      <c r="K218" s="235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237"/>
    </row>
    <row r="219" spans="1:36" s="32" customFormat="1" ht="304.5" customHeight="1" x14ac:dyDescent="0.25">
      <c r="A219" s="27" t="s">
        <v>125</v>
      </c>
      <c r="B219" s="76">
        <f>SUM(B220:B223)</f>
        <v>13522.9</v>
      </c>
      <c r="C219" s="76">
        <f>SUM(C220:C223)</f>
        <v>13471.800000000001</v>
      </c>
      <c r="D219" s="76">
        <f t="shared" ref="D219:D222" si="129">C219/B219*100</f>
        <v>99.62212247372976</v>
      </c>
      <c r="E219" s="76">
        <f>SUM(E220:E223)</f>
        <v>13382.7</v>
      </c>
      <c r="F219" s="76">
        <f>E219/B219*100</f>
        <v>98.963240133403346</v>
      </c>
      <c r="G219" s="76">
        <f>SUM(G220:G223)</f>
        <v>13382.7</v>
      </c>
      <c r="H219" s="76">
        <f t="shared" ref="H219:H222" si="130">G219/B219*100</f>
        <v>98.963240133403346</v>
      </c>
      <c r="I219" s="76">
        <f>B219-G219</f>
        <v>140.19999999999891</v>
      </c>
      <c r="J219" s="118" t="s">
        <v>199</v>
      </c>
      <c r="K219" s="235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237"/>
    </row>
    <row r="220" spans="1:36" s="32" customFormat="1" ht="20.100000000000001" customHeight="1" x14ac:dyDescent="0.25">
      <c r="A220" s="68" t="s">
        <v>0</v>
      </c>
      <c r="B220" s="76">
        <v>0</v>
      </c>
      <c r="C220" s="76">
        <v>0</v>
      </c>
      <c r="D220" s="76">
        <v>0</v>
      </c>
      <c r="E220" s="76">
        <v>0</v>
      </c>
      <c r="F220" s="76">
        <v>0</v>
      </c>
      <c r="G220" s="76">
        <v>0</v>
      </c>
      <c r="H220" s="76">
        <v>0</v>
      </c>
      <c r="I220" s="76">
        <f t="shared" ref="I220:I223" si="131">B220-G220</f>
        <v>0</v>
      </c>
      <c r="J220" s="119" t="s">
        <v>8</v>
      </c>
      <c r="K220" s="235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237"/>
    </row>
    <row r="221" spans="1:36" s="32" customFormat="1" ht="20.100000000000001" customHeight="1" x14ac:dyDescent="0.25">
      <c r="A221" s="68" t="s">
        <v>1</v>
      </c>
      <c r="B221" s="76">
        <v>12802.9</v>
      </c>
      <c r="C221" s="76">
        <v>12802.7</v>
      </c>
      <c r="D221" s="76">
        <f t="shared" si="129"/>
        <v>99.998437853923733</v>
      </c>
      <c r="E221" s="76">
        <v>12713.6</v>
      </c>
      <c r="F221" s="76">
        <f t="shared" ref="F221:F222" si="132">E221/B221*100</f>
        <v>99.30250177694117</v>
      </c>
      <c r="G221" s="76">
        <v>12713.6</v>
      </c>
      <c r="H221" s="76">
        <f t="shared" si="130"/>
        <v>99.30250177694117</v>
      </c>
      <c r="I221" s="76">
        <f t="shared" si="131"/>
        <v>89.299999999999272</v>
      </c>
      <c r="J221" s="119"/>
      <c r="K221" s="235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237"/>
    </row>
    <row r="222" spans="1:36" s="32" customFormat="1" ht="20.100000000000001" customHeight="1" x14ac:dyDescent="0.25">
      <c r="A222" s="69" t="s">
        <v>2</v>
      </c>
      <c r="B222" s="80">
        <v>720</v>
      </c>
      <c r="C222" s="80">
        <v>669.1</v>
      </c>
      <c r="D222" s="80">
        <f t="shared" si="129"/>
        <v>92.930555555555557</v>
      </c>
      <c r="E222" s="80">
        <v>669.1</v>
      </c>
      <c r="F222" s="80">
        <f t="shared" si="132"/>
        <v>92.930555555555557</v>
      </c>
      <c r="G222" s="80">
        <v>669.1</v>
      </c>
      <c r="H222" s="80">
        <f t="shared" si="130"/>
        <v>92.930555555555557</v>
      </c>
      <c r="I222" s="80">
        <f t="shared" si="131"/>
        <v>50.899999999999977</v>
      </c>
      <c r="J222" s="119"/>
      <c r="K222" s="235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237"/>
    </row>
    <row r="223" spans="1:36" s="32" customFormat="1" ht="20.100000000000001" customHeight="1" x14ac:dyDescent="0.25">
      <c r="A223" s="69" t="s">
        <v>3</v>
      </c>
      <c r="B223" s="80">
        <v>0</v>
      </c>
      <c r="C223" s="80">
        <v>0</v>
      </c>
      <c r="D223" s="80">
        <v>0</v>
      </c>
      <c r="E223" s="80">
        <v>0</v>
      </c>
      <c r="F223" s="80">
        <v>0</v>
      </c>
      <c r="G223" s="80">
        <v>0</v>
      </c>
      <c r="H223" s="80">
        <v>0</v>
      </c>
      <c r="I223" s="80">
        <f t="shared" si="131"/>
        <v>0</v>
      </c>
      <c r="J223" s="120"/>
      <c r="K223" s="235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237"/>
    </row>
    <row r="224" spans="1:36" s="33" customFormat="1" ht="60.75" customHeight="1" x14ac:dyDescent="0.25">
      <c r="A224" s="70" t="s">
        <v>126</v>
      </c>
      <c r="B224" s="76">
        <f>SUM(B225:B228)</f>
        <v>12513.5</v>
      </c>
      <c r="C224" s="76">
        <f>SUM(C225:C228)</f>
        <v>12512.9</v>
      </c>
      <c r="D224" s="76">
        <f t="shared" ref="D224:D227" si="133">C224/B224*100</f>
        <v>99.995205178407318</v>
      </c>
      <c r="E224" s="76">
        <f>SUM(E225:E228)</f>
        <v>12512.9</v>
      </c>
      <c r="F224" s="76">
        <f>E224/B224*100</f>
        <v>99.995205178407318</v>
      </c>
      <c r="G224" s="76">
        <f>SUM(G225:G228)</f>
        <v>12512.9</v>
      </c>
      <c r="H224" s="76">
        <f t="shared" ref="H224:H227" si="134">G224/B224*100</f>
        <v>99.995205178407318</v>
      </c>
      <c r="I224" s="76">
        <f>B224-G224</f>
        <v>0.6000000000003638</v>
      </c>
      <c r="J224" s="118" t="s">
        <v>198</v>
      </c>
    </row>
    <row r="225" spans="1:35" s="33" customFormat="1" ht="20.100000000000001" customHeight="1" x14ac:dyDescent="0.25">
      <c r="A225" s="68" t="s">
        <v>0</v>
      </c>
      <c r="B225" s="76">
        <v>0</v>
      </c>
      <c r="C225" s="76">
        <v>0</v>
      </c>
      <c r="D225" s="76">
        <v>0</v>
      </c>
      <c r="E225" s="76">
        <v>0</v>
      </c>
      <c r="F225" s="76">
        <v>0</v>
      </c>
      <c r="G225" s="76">
        <v>0</v>
      </c>
      <c r="H225" s="76">
        <v>0</v>
      </c>
      <c r="I225" s="76">
        <f t="shared" ref="I225:I228" si="135">B225-G225</f>
        <v>0</v>
      </c>
      <c r="J225" s="119"/>
    </row>
    <row r="226" spans="1:35" s="8" customFormat="1" ht="20.100000000000001" customHeight="1" x14ac:dyDescent="0.25">
      <c r="A226" s="68" t="s">
        <v>1</v>
      </c>
      <c r="B226" s="76">
        <v>11234.3</v>
      </c>
      <c r="C226" s="76">
        <v>11234.3</v>
      </c>
      <c r="D226" s="76">
        <f t="shared" si="133"/>
        <v>100</v>
      </c>
      <c r="E226" s="76">
        <v>11234.3</v>
      </c>
      <c r="F226" s="76">
        <f t="shared" ref="F226:F227" si="136">E226/B226*100</f>
        <v>100</v>
      </c>
      <c r="G226" s="76">
        <v>11234.3</v>
      </c>
      <c r="H226" s="76">
        <f t="shared" si="134"/>
        <v>100</v>
      </c>
      <c r="I226" s="76">
        <f t="shared" si="135"/>
        <v>0</v>
      </c>
      <c r="J226" s="119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</row>
    <row r="227" spans="1:35" s="8" customFormat="1" ht="20.100000000000001" customHeight="1" x14ac:dyDescent="0.25">
      <c r="A227" s="69" t="s">
        <v>2</v>
      </c>
      <c r="B227" s="80">
        <v>1279.2</v>
      </c>
      <c r="C227" s="80">
        <v>1278.5999999999999</v>
      </c>
      <c r="D227" s="80">
        <f t="shared" si="133"/>
        <v>99.953095684802989</v>
      </c>
      <c r="E227" s="80">
        <v>1278.5999999999999</v>
      </c>
      <c r="F227" s="80">
        <f t="shared" si="136"/>
        <v>99.953095684802989</v>
      </c>
      <c r="G227" s="80">
        <v>1278.5999999999999</v>
      </c>
      <c r="H227" s="80">
        <f t="shared" si="134"/>
        <v>99.953095684802989</v>
      </c>
      <c r="I227" s="80">
        <f t="shared" si="135"/>
        <v>0.60000000000013642</v>
      </c>
      <c r="J227" s="119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</row>
    <row r="228" spans="1:35" s="8" customFormat="1" ht="20.100000000000001" customHeight="1" x14ac:dyDescent="0.25">
      <c r="A228" s="71" t="s">
        <v>3</v>
      </c>
      <c r="B228" s="80">
        <v>0</v>
      </c>
      <c r="C228" s="80">
        <v>0</v>
      </c>
      <c r="D228" s="80">
        <v>0</v>
      </c>
      <c r="E228" s="80">
        <v>0</v>
      </c>
      <c r="F228" s="80">
        <v>0</v>
      </c>
      <c r="G228" s="80">
        <v>0</v>
      </c>
      <c r="H228" s="80">
        <v>0</v>
      </c>
      <c r="I228" s="80">
        <f t="shared" si="135"/>
        <v>0</v>
      </c>
      <c r="J228" s="120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</row>
    <row r="229" spans="1:35" s="8" customFormat="1" ht="343.5" customHeight="1" x14ac:dyDescent="0.25">
      <c r="A229" s="27" t="s">
        <v>127</v>
      </c>
      <c r="B229" s="76">
        <f>SUM(B230:B233)</f>
        <v>52500</v>
      </c>
      <c r="C229" s="76">
        <f>SUM(C230:C233)</f>
        <v>52120.700000000004</v>
      </c>
      <c r="D229" s="76">
        <f t="shared" ref="D229:D232" si="137">C229/B229*100</f>
        <v>99.277523809523814</v>
      </c>
      <c r="E229" s="76">
        <f>SUM(E230:E233)</f>
        <v>52120.700000000004</v>
      </c>
      <c r="F229" s="76">
        <f>E229/B229*100</f>
        <v>99.277523809523814</v>
      </c>
      <c r="G229" s="76">
        <f>SUM(G230:G233)</f>
        <v>52120.700000000004</v>
      </c>
      <c r="H229" s="76">
        <f t="shared" ref="H229:H232" si="138">G229/B229*100</f>
        <v>99.277523809523814</v>
      </c>
      <c r="I229" s="76">
        <f>B229-G229</f>
        <v>379.29999999999563</v>
      </c>
      <c r="J229" s="118" t="s">
        <v>197</v>
      </c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</row>
    <row r="230" spans="1:35" s="8" customFormat="1" ht="20.100000000000001" customHeight="1" x14ac:dyDescent="0.25">
      <c r="A230" s="39" t="s">
        <v>0</v>
      </c>
      <c r="B230" s="76">
        <v>0</v>
      </c>
      <c r="C230" s="76">
        <v>0</v>
      </c>
      <c r="D230" s="76">
        <v>0</v>
      </c>
      <c r="E230" s="76">
        <v>0</v>
      </c>
      <c r="F230" s="76">
        <v>0</v>
      </c>
      <c r="G230" s="76">
        <v>0</v>
      </c>
      <c r="H230" s="76">
        <v>0</v>
      </c>
      <c r="I230" s="76">
        <f t="shared" ref="I230:I232" si="139">B230-G230</f>
        <v>0</v>
      </c>
      <c r="J230" s="119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</row>
    <row r="231" spans="1:35" s="8" customFormat="1" ht="20.100000000000001" customHeight="1" x14ac:dyDescent="0.25">
      <c r="A231" s="39" t="s">
        <v>1</v>
      </c>
      <c r="B231" s="76">
        <v>50000</v>
      </c>
      <c r="C231" s="76">
        <v>49638.8</v>
      </c>
      <c r="D231" s="76">
        <f t="shared" si="137"/>
        <v>99.277600000000007</v>
      </c>
      <c r="E231" s="76">
        <v>49638.8</v>
      </c>
      <c r="F231" s="76">
        <f t="shared" ref="F231:F232" si="140">E231/B231*100</f>
        <v>99.277600000000007</v>
      </c>
      <c r="G231" s="76">
        <v>49638.8</v>
      </c>
      <c r="H231" s="76">
        <f t="shared" si="138"/>
        <v>99.277600000000007</v>
      </c>
      <c r="I231" s="76">
        <f t="shared" si="139"/>
        <v>361.19999999999709</v>
      </c>
      <c r="J231" s="119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</row>
    <row r="232" spans="1:35" s="8" customFormat="1" ht="20.100000000000001" customHeight="1" x14ac:dyDescent="0.25">
      <c r="A232" s="41" t="s">
        <v>2</v>
      </c>
      <c r="B232" s="80">
        <v>2500</v>
      </c>
      <c r="C232" s="80">
        <v>2481.9</v>
      </c>
      <c r="D232" s="80">
        <f t="shared" si="137"/>
        <v>99.27600000000001</v>
      </c>
      <c r="E232" s="80">
        <v>2481.9</v>
      </c>
      <c r="F232" s="80">
        <f t="shared" si="140"/>
        <v>99.27600000000001</v>
      </c>
      <c r="G232" s="80">
        <v>2481.9</v>
      </c>
      <c r="H232" s="80">
        <f t="shared" si="138"/>
        <v>99.27600000000001</v>
      </c>
      <c r="I232" s="80">
        <f t="shared" si="139"/>
        <v>18.099999999999909</v>
      </c>
      <c r="J232" s="119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</row>
    <row r="233" spans="1:35" s="8" customFormat="1" ht="20.100000000000001" customHeight="1" x14ac:dyDescent="0.25">
      <c r="A233" s="41" t="s">
        <v>3</v>
      </c>
      <c r="B233" s="80">
        <v>0</v>
      </c>
      <c r="C233" s="80">
        <v>0</v>
      </c>
      <c r="D233" s="80">
        <v>0</v>
      </c>
      <c r="E233" s="80">
        <v>0</v>
      </c>
      <c r="F233" s="80">
        <v>0</v>
      </c>
      <c r="G233" s="80">
        <v>0</v>
      </c>
      <c r="H233" s="80">
        <v>0</v>
      </c>
      <c r="I233" s="80">
        <f>B233-G233</f>
        <v>0</v>
      </c>
      <c r="J233" s="120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</row>
    <row r="234" spans="1:35" ht="20.100000000000001" customHeight="1" x14ac:dyDescent="0.25">
      <c r="A234" s="158" t="s">
        <v>161</v>
      </c>
      <c r="B234" s="159"/>
      <c r="C234" s="159"/>
      <c r="D234" s="159"/>
      <c r="E234" s="159"/>
      <c r="F234" s="159"/>
      <c r="G234" s="159"/>
      <c r="H234" s="159"/>
      <c r="I234" s="159"/>
      <c r="J234" s="160"/>
    </row>
    <row r="235" spans="1:35" s="8" customFormat="1" ht="372" customHeight="1" x14ac:dyDescent="0.25">
      <c r="A235" s="27" t="s">
        <v>128</v>
      </c>
      <c r="B235" s="76">
        <f>SUM(B236:B239)</f>
        <v>140960</v>
      </c>
      <c r="C235" s="76">
        <f>SUM(C236:C239)</f>
        <v>139297.29999999999</v>
      </c>
      <c r="D235" s="76">
        <f t="shared" ref="D235:D237" si="141">C235/B235*100</f>
        <v>98.820445516458562</v>
      </c>
      <c r="E235" s="76">
        <v>139297.29999999999</v>
      </c>
      <c r="F235" s="76">
        <f>E235/B235*100</f>
        <v>98.820445516458562</v>
      </c>
      <c r="G235" s="76">
        <f>SUM(G236:G239)</f>
        <v>139297.29999999999</v>
      </c>
      <c r="H235" s="76">
        <f t="shared" ref="H235:H237" si="142">G235/B235*100</f>
        <v>98.820445516458562</v>
      </c>
      <c r="I235" s="76">
        <f>B235-G235</f>
        <v>1662.7000000000116</v>
      </c>
      <c r="J235" s="118" t="s">
        <v>194</v>
      </c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</row>
    <row r="236" spans="1:35" s="8" customFormat="1" ht="20.100000000000001" customHeight="1" x14ac:dyDescent="0.25">
      <c r="A236" s="39" t="s">
        <v>0</v>
      </c>
      <c r="B236" s="76">
        <v>0</v>
      </c>
      <c r="C236" s="76">
        <v>0</v>
      </c>
      <c r="D236" s="76">
        <v>0</v>
      </c>
      <c r="E236" s="76">
        <v>0</v>
      </c>
      <c r="F236" s="76">
        <v>0</v>
      </c>
      <c r="G236" s="76">
        <v>0</v>
      </c>
      <c r="H236" s="76">
        <v>0</v>
      </c>
      <c r="I236" s="76">
        <f t="shared" ref="I236:I239" si="143">B236-G236</f>
        <v>0</v>
      </c>
      <c r="J236" s="119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</row>
    <row r="237" spans="1:35" s="8" customFormat="1" ht="20.100000000000001" customHeight="1" x14ac:dyDescent="0.25">
      <c r="A237" s="39" t="s">
        <v>1</v>
      </c>
      <c r="B237" s="76">
        <v>140960</v>
      </c>
      <c r="C237" s="76">
        <v>139297.29999999999</v>
      </c>
      <c r="D237" s="76">
        <f t="shared" si="141"/>
        <v>98.820445516458562</v>
      </c>
      <c r="E237" s="76">
        <v>139297.29999999999</v>
      </c>
      <c r="F237" s="76">
        <f t="shared" ref="F237" si="144">E237/B237*100</f>
        <v>98.820445516458562</v>
      </c>
      <c r="G237" s="76">
        <v>139297.29999999999</v>
      </c>
      <c r="H237" s="76">
        <f t="shared" si="142"/>
        <v>98.820445516458562</v>
      </c>
      <c r="I237" s="76">
        <f t="shared" si="143"/>
        <v>1662.7000000000116</v>
      </c>
      <c r="J237" s="119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</row>
    <row r="238" spans="1:35" s="8" customFormat="1" ht="20.100000000000001" customHeight="1" x14ac:dyDescent="0.25">
      <c r="A238" s="41" t="s">
        <v>2</v>
      </c>
      <c r="B238" s="80">
        <v>0</v>
      </c>
      <c r="C238" s="80">
        <v>0</v>
      </c>
      <c r="D238" s="80">
        <v>0</v>
      </c>
      <c r="E238" s="80">
        <v>0</v>
      </c>
      <c r="F238" s="80">
        <v>0</v>
      </c>
      <c r="G238" s="80">
        <v>0</v>
      </c>
      <c r="H238" s="80">
        <v>0</v>
      </c>
      <c r="I238" s="80">
        <f t="shared" si="143"/>
        <v>0</v>
      </c>
      <c r="J238" s="119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</row>
    <row r="239" spans="1:35" s="8" customFormat="1" ht="20.100000000000001" customHeight="1" x14ac:dyDescent="0.25">
      <c r="A239" s="41" t="s">
        <v>3</v>
      </c>
      <c r="B239" s="80">
        <v>0</v>
      </c>
      <c r="C239" s="80">
        <v>0</v>
      </c>
      <c r="D239" s="80">
        <v>0</v>
      </c>
      <c r="E239" s="80">
        <v>0</v>
      </c>
      <c r="F239" s="80">
        <v>0</v>
      </c>
      <c r="G239" s="80">
        <v>0</v>
      </c>
      <c r="H239" s="80">
        <v>0</v>
      </c>
      <c r="I239" s="80">
        <f t="shared" si="143"/>
        <v>0</v>
      </c>
      <c r="J239" s="120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</row>
    <row r="240" spans="1:35" ht="20.100000000000001" customHeight="1" x14ac:dyDescent="0.25">
      <c r="A240" s="201" t="s">
        <v>175</v>
      </c>
      <c r="B240" s="202"/>
      <c r="C240" s="202"/>
      <c r="D240" s="202"/>
      <c r="E240" s="202"/>
      <c r="F240" s="202"/>
      <c r="G240" s="202"/>
      <c r="H240" s="202"/>
      <c r="I240" s="202"/>
      <c r="J240" s="203"/>
    </row>
    <row r="241" spans="1:35" s="23" customFormat="1" ht="20.100000000000001" customHeight="1" x14ac:dyDescent="0.25">
      <c r="A241" s="146" t="s">
        <v>34</v>
      </c>
      <c r="B241" s="147"/>
      <c r="C241" s="147"/>
      <c r="D241" s="147"/>
      <c r="E241" s="147"/>
      <c r="F241" s="147"/>
      <c r="G241" s="147"/>
      <c r="H241" s="147"/>
      <c r="I241" s="147"/>
      <c r="J241" s="148"/>
      <c r="K241" s="8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29"/>
    </row>
    <row r="242" spans="1:35" s="23" customFormat="1" ht="20.100000000000001" customHeight="1" x14ac:dyDescent="0.25">
      <c r="A242" s="204" t="s">
        <v>193</v>
      </c>
      <c r="B242" s="205"/>
      <c r="C242" s="205"/>
      <c r="D242" s="205"/>
      <c r="E242" s="205"/>
      <c r="F242" s="205"/>
      <c r="G242" s="205"/>
      <c r="H242" s="205"/>
      <c r="I242" s="205"/>
      <c r="J242" s="206"/>
      <c r="K242" s="8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29"/>
    </row>
    <row r="243" spans="1:35" s="23" customFormat="1" ht="20.100000000000001" customHeight="1" x14ac:dyDescent="0.25">
      <c r="A243" s="183" t="s">
        <v>46</v>
      </c>
      <c r="B243" s="184"/>
      <c r="C243" s="184"/>
      <c r="D243" s="184"/>
      <c r="E243" s="184"/>
      <c r="F243" s="184"/>
      <c r="G243" s="184"/>
      <c r="H243" s="184"/>
      <c r="I243" s="184"/>
      <c r="J243" s="185"/>
      <c r="K243" s="8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29"/>
    </row>
    <row r="244" spans="1:35" ht="260.25" customHeight="1" x14ac:dyDescent="0.25">
      <c r="A244" s="27" t="s">
        <v>129</v>
      </c>
      <c r="B244" s="76">
        <f>SUM(B245:B248)</f>
        <v>2.2000000000000002</v>
      </c>
      <c r="C244" s="76">
        <f>SUM(C245:C248)</f>
        <v>2.2000000000000002</v>
      </c>
      <c r="D244" s="76">
        <f t="shared" ref="D244:D246" si="145">C244/B244*100</f>
        <v>100</v>
      </c>
      <c r="E244" s="76">
        <f>SUM(E245:E248)</f>
        <v>2.2000000000000002</v>
      </c>
      <c r="F244" s="76">
        <f>E244/B244*100</f>
        <v>100</v>
      </c>
      <c r="G244" s="76">
        <f>SUM(G245:G248)</f>
        <v>2.2000000000000002</v>
      </c>
      <c r="H244" s="76">
        <f t="shared" ref="H244:H246" si="146">G244/B244*100</f>
        <v>100</v>
      </c>
      <c r="I244" s="76">
        <f>B244-G244</f>
        <v>0</v>
      </c>
      <c r="J244" s="118" t="s">
        <v>195</v>
      </c>
    </row>
    <row r="245" spans="1:35" ht="20.100000000000001" customHeight="1" x14ac:dyDescent="0.25">
      <c r="A245" s="39" t="s">
        <v>0</v>
      </c>
      <c r="B245" s="76">
        <v>0</v>
      </c>
      <c r="C245" s="76">
        <v>0</v>
      </c>
      <c r="D245" s="76">
        <v>0</v>
      </c>
      <c r="E245" s="76">
        <v>0</v>
      </c>
      <c r="F245" s="76">
        <v>0</v>
      </c>
      <c r="G245" s="76">
        <v>0</v>
      </c>
      <c r="H245" s="76">
        <v>0</v>
      </c>
      <c r="I245" s="76">
        <f t="shared" ref="I245:I248" si="147">B245-G245</f>
        <v>0</v>
      </c>
      <c r="J245" s="119"/>
    </row>
    <row r="246" spans="1:35" ht="20.100000000000001" customHeight="1" x14ac:dyDescent="0.25">
      <c r="A246" s="39" t="s">
        <v>1</v>
      </c>
      <c r="B246" s="76">
        <v>2.2000000000000002</v>
      </c>
      <c r="C246" s="76">
        <v>2.2000000000000002</v>
      </c>
      <c r="D246" s="76">
        <f t="shared" si="145"/>
        <v>100</v>
      </c>
      <c r="E246" s="76">
        <v>2.2000000000000002</v>
      </c>
      <c r="F246" s="76">
        <f t="shared" ref="F246" si="148">E246/B246*100</f>
        <v>100</v>
      </c>
      <c r="G246" s="76">
        <v>2.2000000000000002</v>
      </c>
      <c r="H246" s="76">
        <f t="shared" si="146"/>
        <v>100</v>
      </c>
      <c r="I246" s="76">
        <f t="shared" si="147"/>
        <v>0</v>
      </c>
      <c r="J246" s="119"/>
    </row>
    <row r="247" spans="1:35" ht="20.100000000000001" customHeight="1" x14ac:dyDescent="0.25">
      <c r="A247" s="41" t="s">
        <v>2</v>
      </c>
      <c r="B247" s="80">
        <v>0</v>
      </c>
      <c r="C247" s="80">
        <v>0</v>
      </c>
      <c r="D247" s="80">
        <v>0</v>
      </c>
      <c r="E247" s="80">
        <v>0</v>
      </c>
      <c r="F247" s="80">
        <v>0</v>
      </c>
      <c r="G247" s="80">
        <v>0</v>
      </c>
      <c r="H247" s="80">
        <v>0</v>
      </c>
      <c r="I247" s="80">
        <f t="shared" si="147"/>
        <v>0</v>
      </c>
      <c r="J247" s="119"/>
    </row>
    <row r="248" spans="1:35" ht="20.100000000000001" customHeight="1" x14ac:dyDescent="0.25">
      <c r="A248" s="41" t="s">
        <v>3</v>
      </c>
      <c r="B248" s="80">
        <v>0</v>
      </c>
      <c r="C248" s="80">
        <v>0</v>
      </c>
      <c r="D248" s="80">
        <v>0</v>
      </c>
      <c r="E248" s="80">
        <v>0</v>
      </c>
      <c r="F248" s="80">
        <v>0</v>
      </c>
      <c r="G248" s="80">
        <v>0</v>
      </c>
      <c r="H248" s="80">
        <v>0</v>
      </c>
      <c r="I248" s="80">
        <f t="shared" si="147"/>
        <v>0</v>
      </c>
      <c r="J248" s="120"/>
    </row>
    <row r="249" spans="1:35" s="12" customFormat="1" ht="20.100000000000001" customHeight="1" x14ac:dyDescent="0.25">
      <c r="A249" s="143" t="s">
        <v>47</v>
      </c>
      <c r="B249" s="144"/>
      <c r="C249" s="144"/>
      <c r="D249" s="144"/>
      <c r="E249" s="144"/>
      <c r="F249" s="144"/>
      <c r="G249" s="144"/>
      <c r="H249" s="144"/>
      <c r="I249" s="144"/>
      <c r="J249" s="145"/>
      <c r="K249" s="8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250"/>
    </row>
    <row r="250" spans="1:35" s="1" customFormat="1" ht="20.100000000000001" customHeight="1" x14ac:dyDescent="0.25">
      <c r="A250" s="125" t="s">
        <v>130</v>
      </c>
      <c r="B250" s="126"/>
      <c r="C250" s="126"/>
      <c r="D250" s="126"/>
      <c r="E250" s="126"/>
      <c r="F250" s="126"/>
      <c r="G250" s="126"/>
      <c r="H250" s="126"/>
      <c r="I250" s="126"/>
      <c r="J250" s="127"/>
      <c r="K250" s="214"/>
      <c r="L250" s="247"/>
      <c r="M250" s="247"/>
      <c r="N250" s="247"/>
      <c r="O250" s="247"/>
      <c r="P250" s="247"/>
      <c r="Q250" s="247"/>
      <c r="R250" s="247"/>
      <c r="S250" s="247"/>
      <c r="T250" s="247"/>
      <c r="U250" s="247"/>
      <c r="V250" s="247"/>
      <c r="W250" s="247"/>
      <c r="X250" s="247"/>
      <c r="Y250" s="247"/>
      <c r="Z250" s="247"/>
      <c r="AA250" s="247"/>
      <c r="AB250" s="247"/>
      <c r="AC250" s="247"/>
      <c r="AD250" s="247"/>
      <c r="AE250" s="247"/>
      <c r="AF250" s="247"/>
      <c r="AG250" s="247"/>
      <c r="AH250" s="247"/>
      <c r="AI250" s="248"/>
    </row>
    <row r="251" spans="1:35" s="28" customFormat="1" ht="20.100000000000001" customHeight="1" x14ac:dyDescent="0.25">
      <c r="A251" s="146" t="s">
        <v>80</v>
      </c>
      <c r="B251" s="147"/>
      <c r="C251" s="147"/>
      <c r="D251" s="147"/>
      <c r="E251" s="147"/>
      <c r="F251" s="147"/>
      <c r="G251" s="147"/>
      <c r="H251" s="147"/>
      <c r="I251" s="147"/>
      <c r="J251" s="148"/>
      <c r="K251" s="8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264"/>
    </row>
    <row r="252" spans="1:35" s="88" customFormat="1" ht="20.100000000000001" customHeight="1" x14ac:dyDescent="0.25">
      <c r="A252" s="149" t="s">
        <v>192</v>
      </c>
      <c r="B252" s="150"/>
      <c r="C252" s="150"/>
      <c r="D252" s="150"/>
      <c r="E252" s="150"/>
      <c r="F252" s="150"/>
      <c r="G252" s="150"/>
      <c r="H252" s="150"/>
      <c r="I252" s="150"/>
      <c r="J252" s="151"/>
      <c r="K252" s="214"/>
      <c r="L252" s="247"/>
      <c r="M252" s="247"/>
      <c r="N252" s="247"/>
      <c r="O252" s="247"/>
      <c r="P252" s="247"/>
      <c r="Q252" s="247"/>
      <c r="R252" s="247"/>
      <c r="S252" s="247"/>
      <c r="T252" s="247"/>
      <c r="U252" s="247"/>
      <c r="V252" s="247"/>
      <c r="W252" s="247"/>
      <c r="X252" s="247"/>
      <c r="Y252" s="247"/>
      <c r="Z252" s="247"/>
      <c r="AA252" s="247"/>
      <c r="AB252" s="247"/>
      <c r="AC252" s="247"/>
      <c r="AD252" s="247"/>
      <c r="AE252" s="247"/>
      <c r="AF252" s="247"/>
      <c r="AG252" s="247"/>
      <c r="AH252" s="247"/>
      <c r="AI252" s="271"/>
    </row>
    <row r="253" spans="1:35" s="1" customFormat="1" ht="20.100000000000001" customHeight="1" x14ac:dyDescent="0.25">
      <c r="A253" s="134" t="s">
        <v>48</v>
      </c>
      <c r="B253" s="135"/>
      <c r="C253" s="135"/>
      <c r="D253" s="135"/>
      <c r="E253" s="135"/>
      <c r="F253" s="135"/>
      <c r="G253" s="135"/>
      <c r="H253" s="135"/>
      <c r="I253" s="135"/>
      <c r="J253" s="136"/>
      <c r="K253" s="214"/>
      <c r="L253" s="247"/>
      <c r="M253" s="247"/>
      <c r="N253" s="247"/>
      <c r="O253" s="247"/>
      <c r="P253" s="247"/>
      <c r="Q253" s="247"/>
      <c r="R253" s="247"/>
      <c r="S253" s="247"/>
      <c r="T253" s="247"/>
      <c r="U253" s="247"/>
      <c r="V253" s="247"/>
      <c r="W253" s="247"/>
      <c r="X253" s="247"/>
      <c r="Y253" s="247"/>
      <c r="Z253" s="247"/>
      <c r="AA253" s="247"/>
      <c r="AB253" s="247"/>
      <c r="AC253" s="247"/>
      <c r="AD253" s="247"/>
      <c r="AE253" s="247"/>
      <c r="AF253" s="247"/>
      <c r="AG253" s="247"/>
      <c r="AH253" s="247"/>
      <c r="AI253" s="248"/>
    </row>
    <row r="254" spans="1:35" ht="201" customHeight="1" x14ac:dyDescent="0.25">
      <c r="A254" s="27" t="s">
        <v>131</v>
      </c>
      <c r="B254" s="76">
        <f>SUM(B255:B258)</f>
        <v>1966.4</v>
      </c>
      <c r="C254" s="76">
        <f>SUM(C255:C258)</f>
        <v>804.5</v>
      </c>
      <c r="D254" s="76">
        <f t="shared" ref="D254:D257" si="149">C254/B254*100</f>
        <v>40.912327095199345</v>
      </c>
      <c r="E254" s="76">
        <f>SUM(E255:E258)</f>
        <v>804.5</v>
      </c>
      <c r="F254" s="76">
        <f>E254/B254*100</f>
        <v>40.912327095199345</v>
      </c>
      <c r="G254" s="76">
        <f>SUM(G255:G258)</f>
        <v>804.5</v>
      </c>
      <c r="H254" s="76">
        <f t="shared" ref="H254:H257" si="150">G254/B254*100</f>
        <v>40.912327095199345</v>
      </c>
      <c r="I254" s="76">
        <f>B254-G254</f>
        <v>1161.9000000000001</v>
      </c>
      <c r="J254" s="118" t="s">
        <v>196</v>
      </c>
    </row>
    <row r="255" spans="1:35" ht="20.100000000000001" customHeight="1" x14ac:dyDescent="0.25">
      <c r="A255" s="39" t="s">
        <v>0</v>
      </c>
      <c r="B255" s="76">
        <v>0</v>
      </c>
      <c r="C255" s="76">
        <v>0</v>
      </c>
      <c r="D255" s="76">
        <v>0</v>
      </c>
      <c r="E255" s="76">
        <v>0</v>
      </c>
      <c r="F255" s="76">
        <v>0</v>
      </c>
      <c r="G255" s="76">
        <v>0</v>
      </c>
      <c r="H255" s="76">
        <v>0</v>
      </c>
      <c r="I255" s="76">
        <f t="shared" ref="I255:I258" si="151">B255-G255</f>
        <v>0</v>
      </c>
      <c r="J255" s="119"/>
    </row>
    <row r="256" spans="1:35" ht="20.100000000000001" customHeight="1" x14ac:dyDescent="0.25">
      <c r="A256" s="39" t="s">
        <v>1</v>
      </c>
      <c r="B256" s="76">
        <v>253</v>
      </c>
      <c r="C256" s="76">
        <v>178.3</v>
      </c>
      <c r="D256" s="76">
        <f t="shared" si="149"/>
        <v>70.474308300395265</v>
      </c>
      <c r="E256" s="76">
        <v>178.3</v>
      </c>
      <c r="F256" s="76">
        <f t="shared" ref="F256:F257" si="152">E256/B256*100</f>
        <v>70.474308300395265</v>
      </c>
      <c r="G256" s="76">
        <v>178.3</v>
      </c>
      <c r="H256" s="76">
        <f t="shared" si="150"/>
        <v>70.474308300395265</v>
      </c>
      <c r="I256" s="76">
        <f t="shared" si="151"/>
        <v>74.699999999999989</v>
      </c>
      <c r="J256" s="119"/>
    </row>
    <row r="257" spans="1:36" ht="20.100000000000001" customHeight="1" x14ac:dyDescent="0.25">
      <c r="A257" s="41" t="s">
        <v>2</v>
      </c>
      <c r="B257" s="80">
        <v>1713.4</v>
      </c>
      <c r="C257" s="80">
        <v>626.20000000000005</v>
      </c>
      <c r="D257" s="80">
        <f t="shared" si="149"/>
        <v>36.547216061631843</v>
      </c>
      <c r="E257" s="80">
        <v>626.20000000000005</v>
      </c>
      <c r="F257" s="80">
        <f t="shared" si="152"/>
        <v>36.547216061631843</v>
      </c>
      <c r="G257" s="80">
        <v>626.20000000000005</v>
      </c>
      <c r="H257" s="80">
        <f t="shared" si="150"/>
        <v>36.547216061631843</v>
      </c>
      <c r="I257" s="80">
        <f t="shared" si="151"/>
        <v>1087.2</v>
      </c>
      <c r="J257" s="119"/>
    </row>
    <row r="258" spans="1:36" ht="20.100000000000001" customHeight="1" x14ac:dyDescent="0.25">
      <c r="A258" s="41" t="s">
        <v>3</v>
      </c>
      <c r="B258" s="80">
        <v>0</v>
      </c>
      <c r="C258" s="80">
        <v>0</v>
      </c>
      <c r="D258" s="80">
        <v>0</v>
      </c>
      <c r="E258" s="80">
        <v>0</v>
      </c>
      <c r="F258" s="80">
        <v>0</v>
      </c>
      <c r="G258" s="80">
        <v>0</v>
      </c>
      <c r="H258" s="80">
        <v>0</v>
      </c>
      <c r="I258" s="80">
        <f t="shared" si="151"/>
        <v>0</v>
      </c>
      <c r="J258" s="120"/>
    </row>
    <row r="259" spans="1:36" s="17" customFormat="1" ht="20.100000000000001" customHeight="1" x14ac:dyDescent="0.3">
      <c r="A259" s="143" t="s">
        <v>49</v>
      </c>
      <c r="B259" s="144"/>
      <c r="C259" s="144"/>
      <c r="D259" s="144"/>
      <c r="E259" s="144"/>
      <c r="F259" s="144"/>
      <c r="G259" s="144"/>
      <c r="H259" s="144"/>
      <c r="I259" s="144"/>
      <c r="J259" s="145"/>
      <c r="K259" s="8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272"/>
      <c r="AA259" s="272"/>
      <c r="AB259" s="272"/>
      <c r="AC259" s="272"/>
      <c r="AD259" s="272"/>
      <c r="AE259" s="272"/>
      <c r="AF259" s="272"/>
      <c r="AG259" s="272"/>
      <c r="AH259" s="272"/>
      <c r="AI259" s="15"/>
      <c r="AJ259" s="16"/>
    </row>
    <row r="260" spans="1:36" s="20" customFormat="1" ht="20.100000000000001" customHeight="1" x14ac:dyDescent="0.3">
      <c r="A260" s="125" t="s">
        <v>132</v>
      </c>
      <c r="B260" s="126"/>
      <c r="C260" s="126"/>
      <c r="D260" s="126"/>
      <c r="E260" s="126"/>
      <c r="F260" s="126"/>
      <c r="G260" s="126"/>
      <c r="H260" s="126"/>
      <c r="I260" s="126"/>
      <c r="J260" s="127"/>
      <c r="K260" s="8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272"/>
      <c r="AA260" s="272"/>
      <c r="AB260" s="272"/>
      <c r="AC260" s="272"/>
      <c r="AD260" s="272"/>
      <c r="AE260" s="272"/>
      <c r="AF260" s="272"/>
      <c r="AG260" s="272"/>
      <c r="AH260" s="272"/>
      <c r="AI260" s="18"/>
      <c r="AJ260" s="19"/>
    </row>
    <row r="261" spans="1:36" s="28" customFormat="1" ht="20.100000000000001" customHeight="1" x14ac:dyDescent="0.25">
      <c r="A261" s="146" t="s">
        <v>80</v>
      </c>
      <c r="B261" s="147"/>
      <c r="C261" s="147"/>
      <c r="D261" s="147"/>
      <c r="E261" s="147"/>
      <c r="F261" s="147"/>
      <c r="G261" s="147"/>
      <c r="H261" s="147"/>
      <c r="I261" s="147"/>
      <c r="J261" s="148"/>
      <c r="K261" s="8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264"/>
    </row>
    <row r="262" spans="1:36" s="8" customFormat="1" ht="20.100000000000001" customHeight="1" x14ac:dyDescent="0.25">
      <c r="A262" s="149" t="s">
        <v>79</v>
      </c>
      <c r="B262" s="150"/>
      <c r="C262" s="150"/>
      <c r="D262" s="150"/>
      <c r="E262" s="150"/>
      <c r="F262" s="150"/>
      <c r="G262" s="150"/>
      <c r="H262" s="150"/>
      <c r="I262" s="150"/>
      <c r="J262" s="151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</row>
    <row r="263" spans="1:36" s="8" customFormat="1" ht="20.100000000000001" customHeight="1" x14ac:dyDescent="0.25">
      <c r="A263" s="183" t="s">
        <v>60</v>
      </c>
      <c r="B263" s="184"/>
      <c r="C263" s="184"/>
      <c r="D263" s="184"/>
      <c r="E263" s="184"/>
      <c r="F263" s="184"/>
      <c r="G263" s="184"/>
      <c r="H263" s="184"/>
      <c r="I263" s="184"/>
      <c r="J263" s="185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</row>
    <row r="264" spans="1:36" ht="183" customHeight="1" x14ac:dyDescent="0.25">
      <c r="A264" s="27" t="s">
        <v>133</v>
      </c>
      <c r="B264" s="76">
        <f>SUM(B265:B268)</f>
        <v>9038</v>
      </c>
      <c r="C264" s="76">
        <f>SUM(C265:C268)</f>
        <v>3732.1</v>
      </c>
      <c r="D264" s="76">
        <f t="shared" ref="D264:D267" si="153">C264/B264*100</f>
        <v>41.293427749502101</v>
      </c>
      <c r="E264" s="76">
        <f>SUM(E265:E268)</f>
        <v>3732.1</v>
      </c>
      <c r="F264" s="76">
        <f>E264/B264*100</f>
        <v>41.293427749502101</v>
      </c>
      <c r="G264" s="76">
        <f>SUM(G265:G268)</f>
        <v>3732.1</v>
      </c>
      <c r="H264" s="76">
        <f t="shared" ref="H264:H267" si="154">G264/B264*100</f>
        <v>41.293427749502101</v>
      </c>
      <c r="I264" s="76">
        <f>B264-G264</f>
        <v>5305.9</v>
      </c>
      <c r="J264" s="118" t="s">
        <v>191</v>
      </c>
    </row>
    <row r="265" spans="1:36" ht="20.100000000000001" customHeight="1" x14ac:dyDescent="0.25">
      <c r="A265" s="39" t="s">
        <v>0</v>
      </c>
      <c r="B265" s="76">
        <v>0</v>
      </c>
      <c r="C265" s="76">
        <v>0</v>
      </c>
      <c r="D265" s="76">
        <v>0</v>
      </c>
      <c r="E265" s="76">
        <v>0</v>
      </c>
      <c r="F265" s="76">
        <v>0</v>
      </c>
      <c r="G265" s="76">
        <v>0</v>
      </c>
      <c r="H265" s="76">
        <v>0</v>
      </c>
      <c r="I265" s="76">
        <f t="shared" ref="I265:I268" si="155">B265-G265</f>
        <v>0</v>
      </c>
      <c r="J265" s="119"/>
    </row>
    <row r="266" spans="1:36" ht="20.100000000000001" customHeight="1" x14ac:dyDescent="0.25">
      <c r="A266" s="39" t="s">
        <v>1</v>
      </c>
      <c r="B266" s="76">
        <v>7286.6</v>
      </c>
      <c r="C266" s="76">
        <v>3009.2</v>
      </c>
      <c r="D266" s="76">
        <f t="shared" si="153"/>
        <v>41.297724590343918</v>
      </c>
      <c r="E266" s="76">
        <v>3009.2</v>
      </c>
      <c r="F266" s="76">
        <f t="shared" ref="F266:F267" si="156">E266/B266*100</f>
        <v>41.297724590343918</v>
      </c>
      <c r="G266" s="76">
        <v>3009.2</v>
      </c>
      <c r="H266" s="76">
        <f t="shared" si="154"/>
        <v>41.297724590343918</v>
      </c>
      <c r="I266" s="76">
        <f t="shared" si="155"/>
        <v>4277.4000000000005</v>
      </c>
      <c r="J266" s="119"/>
    </row>
    <row r="267" spans="1:36" ht="20.100000000000001" customHeight="1" x14ac:dyDescent="0.25">
      <c r="A267" s="41" t="s">
        <v>2</v>
      </c>
      <c r="B267" s="80">
        <v>1751.4</v>
      </c>
      <c r="C267" s="80">
        <v>722.9</v>
      </c>
      <c r="D267" s="80">
        <f t="shared" si="153"/>
        <v>41.275550987781202</v>
      </c>
      <c r="E267" s="80">
        <v>722.9</v>
      </c>
      <c r="F267" s="80">
        <f t="shared" si="156"/>
        <v>41.275550987781202</v>
      </c>
      <c r="G267" s="80">
        <v>722.9</v>
      </c>
      <c r="H267" s="80">
        <f t="shared" si="154"/>
        <v>41.275550987781202</v>
      </c>
      <c r="I267" s="80">
        <f t="shared" si="155"/>
        <v>1028.5</v>
      </c>
      <c r="J267" s="119"/>
    </row>
    <row r="268" spans="1:36" ht="20.100000000000001" customHeight="1" x14ac:dyDescent="0.25">
      <c r="A268" s="41" t="s">
        <v>3</v>
      </c>
      <c r="B268" s="80">
        <v>0</v>
      </c>
      <c r="C268" s="80">
        <v>0</v>
      </c>
      <c r="D268" s="80">
        <v>0</v>
      </c>
      <c r="E268" s="80">
        <v>0</v>
      </c>
      <c r="F268" s="80">
        <v>0</v>
      </c>
      <c r="G268" s="80">
        <v>0</v>
      </c>
      <c r="H268" s="80">
        <v>0</v>
      </c>
      <c r="I268" s="80">
        <f t="shared" si="155"/>
        <v>0</v>
      </c>
      <c r="J268" s="120"/>
    </row>
    <row r="269" spans="1:36" s="21" customFormat="1" ht="20.100000000000001" customHeight="1" x14ac:dyDescent="0.25">
      <c r="A269" s="198" t="s">
        <v>51</v>
      </c>
      <c r="B269" s="199"/>
      <c r="C269" s="199"/>
      <c r="D269" s="199"/>
      <c r="E269" s="199"/>
      <c r="F269" s="199"/>
      <c r="G269" s="199"/>
      <c r="H269" s="199"/>
      <c r="I269" s="199"/>
      <c r="J269" s="200"/>
      <c r="K269" s="228"/>
      <c r="L269" s="273"/>
      <c r="M269" s="273"/>
      <c r="N269" s="273"/>
      <c r="O269" s="273"/>
      <c r="P269" s="273"/>
      <c r="Q269" s="273"/>
      <c r="R269" s="273"/>
      <c r="S269" s="273"/>
      <c r="T269" s="273"/>
      <c r="U269" s="273"/>
      <c r="V269" s="273"/>
      <c r="W269" s="273"/>
      <c r="X269" s="273"/>
      <c r="Y269" s="273"/>
      <c r="Z269" s="273"/>
      <c r="AA269" s="273"/>
      <c r="AB269" s="273"/>
      <c r="AC269" s="273"/>
      <c r="AD269" s="273"/>
      <c r="AE269" s="273"/>
      <c r="AF269" s="273"/>
      <c r="AG269" s="273"/>
      <c r="AH269" s="273"/>
      <c r="AI269" s="274"/>
    </row>
    <row r="270" spans="1:36" ht="20.100000000000001" customHeight="1" x14ac:dyDescent="0.25">
      <c r="A270" s="195" t="s">
        <v>171</v>
      </c>
      <c r="B270" s="196"/>
      <c r="C270" s="196"/>
      <c r="D270" s="196"/>
      <c r="E270" s="196"/>
      <c r="F270" s="196"/>
      <c r="G270" s="196"/>
      <c r="H270" s="196"/>
      <c r="I270" s="196"/>
      <c r="J270" s="197"/>
    </row>
    <row r="271" spans="1:36" ht="20.100000000000001" customHeight="1" x14ac:dyDescent="0.25">
      <c r="A271" s="146" t="s">
        <v>71</v>
      </c>
      <c r="B271" s="147"/>
      <c r="C271" s="147"/>
      <c r="D271" s="147"/>
      <c r="E271" s="147"/>
      <c r="F271" s="147"/>
      <c r="G271" s="147"/>
      <c r="H271" s="147"/>
      <c r="I271" s="147"/>
      <c r="J271" s="148"/>
    </row>
    <row r="272" spans="1:36" ht="20.100000000000001" customHeight="1" x14ac:dyDescent="0.25">
      <c r="A272" s="149" t="s">
        <v>70</v>
      </c>
      <c r="B272" s="150"/>
      <c r="C272" s="150"/>
      <c r="D272" s="150"/>
      <c r="E272" s="150"/>
      <c r="F272" s="150"/>
      <c r="G272" s="150"/>
      <c r="H272" s="150"/>
      <c r="I272" s="150"/>
      <c r="J272" s="151"/>
    </row>
    <row r="273" spans="1:10" ht="20.100000000000001" customHeight="1" x14ac:dyDescent="0.25">
      <c r="A273" s="170" t="s">
        <v>23</v>
      </c>
      <c r="B273" s="171"/>
      <c r="C273" s="171"/>
      <c r="D273" s="171"/>
      <c r="E273" s="171"/>
      <c r="F273" s="171"/>
      <c r="G273" s="171"/>
      <c r="H273" s="171"/>
      <c r="I273" s="171"/>
      <c r="J273" s="172"/>
    </row>
    <row r="274" spans="1:10" ht="235.5" customHeight="1" x14ac:dyDescent="0.25">
      <c r="A274" s="31" t="s">
        <v>134</v>
      </c>
      <c r="B274" s="76">
        <f>SUM(B275:B278)</f>
        <v>1303816.1000000001</v>
      </c>
      <c r="C274" s="76">
        <f>SUM(C275:C278)</f>
        <v>1303816.1000000001</v>
      </c>
      <c r="D274" s="76">
        <f t="shared" ref="D274:D281" si="157">C274/B274*100</f>
        <v>100</v>
      </c>
      <c r="E274" s="76">
        <f>SUM(E275:E278)</f>
        <v>1303816.1000000001</v>
      </c>
      <c r="F274" s="76">
        <f>E274/B274*100</f>
        <v>100</v>
      </c>
      <c r="G274" s="76">
        <f>SUM(G275:G278)</f>
        <v>1302230.5</v>
      </c>
      <c r="H274" s="76">
        <f t="shared" ref="H274:H281" si="158">G274/B274*100</f>
        <v>99.878387757291847</v>
      </c>
      <c r="I274" s="76">
        <f>B274-G274</f>
        <v>1585.6000000000931</v>
      </c>
      <c r="J274" s="118" t="s">
        <v>190</v>
      </c>
    </row>
    <row r="275" spans="1:10" ht="20.100000000000001" customHeight="1" x14ac:dyDescent="0.25">
      <c r="A275" s="50" t="s">
        <v>0</v>
      </c>
      <c r="B275" s="76">
        <v>0</v>
      </c>
      <c r="C275" s="76">
        <v>0</v>
      </c>
      <c r="D275" s="76">
        <v>0</v>
      </c>
      <c r="E275" s="76">
        <v>0</v>
      </c>
      <c r="F275" s="76">
        <v>0</v>
      </c>
      <c r="G275" s="76">
        <v>0</v>
      </c>
      <c r="H275" s="76">
        <v>0</v>
      </c>
      <c r="I275" s="76">
        <f t="shared" ref="I275:I283" si="159">B275-G275</f>
        <v>0</v>
      </c>
      <c r="J275" s="119"/>
    </row>
    <row r="276" spans="1:10" ht="20.100000000000001" customHeight="1" x14ac:dyDescent="0.25">
      <c r="A276" s="50" t="s">
        <v>1</v>
      </c>
      <c r="B276" s="76">
        <v>1303816.1000000001</v>
      </c>
      <c r="C276" s="76">
        <v>1303816.1000000001</v>
      </c>
      <c r="D276" s="76">
        <f t="shared" si="157"/>
        <v>100</v>
      </c>
      <c r="E276" s="76">
        <v>1303816.1000000001</v>
      </c>
      <c r="F276" s="76">
        <f t="shared" ref="F276:F281" si="160">E276/B276*100</f>
        <v>100</v>
      </c>
      <c r="G276" s="76">
        <v>1302230.5</v>
      </c>
      <c r="H276" s="76">
        <f t="shared" si="158"/>
        <v>99.878387757291847</v>
      </c>
      <c r="I276" s="76">
        <f t="shared" si="159"/>
        <v>1585.6000000000931</v>
      </c>
      <c r="J276" s="119"/>
    </row>
    <row r="277" spans="1:10" ht="20.100000000000001" customHeight="1" x14ac:dyDescent="0.25">
      <c r="A277" s="51" t="s">
        <v>2</v>
      </c>
      <c r="B277" s="80">
        <v>0</v>
      </c>
      <c r="C277" s="80">
        <v>0</v>
      </c>
      <c r="D277" s="80">
        <v>0</v>
      </c>
      <c r="E277" s="80">
        <v>0</v>
      </c>
      <c r="F277" s="80">
        <v>0</v>
      </c>
      <c r="G277" s="80">
        <v>0</v>
      </c>
      <c r="H277" s="80">
        <v>0</v>
      </c>
      <c r="I277" s="80">
        <f t="shared" si="159"/>
        <v>0</v>
      </c>
      <c r="J277" s="119"/>
    </row>
    <row r="278" spans="1:10" ht="20.100000000000001" customHeight="1" x14ac:dyDescent="0.25">
      <c r="A278" s="51" t="s">
        <v>3</v>
      </c>
      <c r="B278" s="80">
        <v>0</v>
      </c>
      <c r="C278" s="80">
        <v>0</v>
      </c>
      <c r="D278" s="80">
        <v>0</v>
      </c>
      <c r="E278" s="80">
        <v>0</v>
      </c>
      <c r="F278" s="80">
        <v>0</v>
      </c>
      <c r="G278" s="80">
        <v>0</v>
      </c>
      <c r="H278" s="80">
        <v>0</v>
      </c>
      <c r="I278" s="80">
        <f t="shared" si="159"/>
        <v>0</v>
      </c>
      <c r="J278" s="120"/>
    </row>
    <row r="279" spans="1:10" ht="118.5" customHeight="1" x14ac:dyDescent="0.25">
      <c r="A279" s="31" t="s">
        <v>135</v>
      </c>
      <c r="B279" s="76">
        <f>SUM(B280:B283)</f>
        <v>97582.8</v>
      </c>
      <c r="C279" s="76">
        <f>SUM(C280:C283)</f>
        <v>97582.8</v>
      </c>
      <c r="D279" s="76">
        <f t="shared" si="157"/>
        <v>100</v>
      </c>
      <c r="E279" s="76">
        <f>SUM(E280:E283)</f>
        <v>97582.8</v>
      </c>
      <c r="F279" s="76">
        <f t="shared" si="160"/>
        <v>100</v>
      </c>
      <c r="G279" s="76">
        <f>SUM(G280:G283)</f>
        <v>97545</v>
      </c>
      <c r="H279" s="76">
        <f t="shared" si="158"/>
        <v>99.961263665318072</v>
      </c>
      <c r="I279" s="76">
        <f t="shared" si="159"/>
        <v>37.80000000000291</v>
      </c>
      <c r="J279" s="118" t="s">
        <v>189</v>
      </c>
    </row>
    <row r="280" spans="1:10" ht="20.100000000000001" customHeight="1" x14ac:dyDescent="0.25">
      <c r="A280" s="50" t="s">
        <v>0</v>
      </c>
      <c r="B280" s="76">
        <v>0</v>
      </c>
      <c r="C280" s="76">
        <v>0</v>
      </c>
      <c r="D280" s="76">
        <v>0</v>
      </c>
      <c r="E280" s="76">
        <v>0</v>
      </c>
      <c r="F280" s="76">
        <v>0</v>
      </c>
      <c r="G280" s="76">
        <v>0</v>
      </c>
      <c r="H280" s="76">
        <v>0</v>
      </c>
      <c r="I280" s="76">
        <f t="shared" si="159"/>
        <v>0</v>
      </c>
      <c r="J280" s="119"/>
    </row>
    <row r="281" spans="1:10" ht="20.100000000000001" customHeight="1" x14ac:dyDescent="0.25">
      <c r="A281" s="50" t="s">
        <v>1</v>
      </c>
      <c r="B281" s="76">
        <v>97582.8</v>
      </c>
      <c r="C281" s="76">
        <v>97582.8</v>
      </c>
      <c r="D281" s="76">
        <f t="shared" si="157"/>
        <v>100</v>
      </c>
      <c r="E281" s="76">
        <v>97582.8</v>
      </c>
      <c r="F281" s="76">
        <f t="shared" si="160"/>
        <v>100</v>
      </c>
      <c r="G281" s="76">
        <v>97545</v>
      </c>
      <c r="H281" s="76">
        <f t="shared" si="158"/>
        <v>99.961263665318072</v>
      </c>
      <c r="I281" s="76">
        <f t="shared" si="159"/>
        <v>37.80000000000291</v>
      </c>
      <c r="J281" s="119"/>
    </row>
    <row r="282" spans="1:10" ht="20.100000000000001" customHeight="1" x14ac:dyDescent="0.25">
      <c r="A282" s="51" t="s">
        <v>2</v>
      </c>
      <c r="B282" s="80">
        <v>0</v>
      </c>
      <c r="C282" s="80">
        <v>0</v>
      </c>
      <c r="D282" s="80">
        <v>0</v>
      </c>
      <c r="E282" s="80">
        <v>0</v>
      </c>
      <c r="F282" s="80">
        <v>0</v>
      </c>
      <c r="G282" s="80">
        <v>0</v>
      </c>
      <c r="H282" s="80">
        <v>0</v>
      </c>
      <c r="I282" s="80">
        <f t="shared" si="159"/>
        <v>0</v>
      </c>
      <c r="J282" s="119"/>
    </row>
    <row r="283" spans="1:10" ht="20.100000000000001" customHeight="1" x14ac:dyDescent="0.25">
      <c r="A283" s="51" t="s">
        <v>3</v>
      </c>
      <c r="B283" s="80">
        <v>0</v>
      </c>
      <c r="C283" s="80">
        <v>0</v>
      </c>
      <c r="D283" s="80">
        <v>0</v>
      </c>
      <c r="E283" s="80">
        <v>0</v>
      </c>
      <c r="F283" s="80">
        <v>0</v>
      </c>
      <c r="G283" s="80">
        <v>0</v>
      </c>
      <c r="H283" s="80">
        <v>0</v>
      </c>
      <c r="I283" s="80">
        <f t="shared" si="159"/>
        <v>0</v>
      </c>
      <c r="J283" s="120"/>
    </row>
    <row r="284" spans="1:10" ht="279.75" customHeight="1" x14ac:dyDescent="0.25">
      <c r="A284" s="85" t="s">
        <v>136</v>
      </c>
      <c r="B284" s="76">
        <f>SUM(B285:B288)</f>
        <v>3936.7</v>
      </c>
      <c r="C284" s="76">
        <f>SUM(C285:C288)</f>
        <v>3936.7</v>
      </c>
      <c r="D284" s="76">
        <f t="shared" ref="D284:D287" si="161">C284/B284*100</f>
        <v>100</v>
      </c>
      <c r="E284" s="76">
        <f>SUM(E285:E288)</f>
        <v>3936.7</v>
      </c>
      <c r="F284" s="76">
        <f>E284/B284*100</f>
        <v>100</v>
      </c>
      <c r="G284" s="76">
        <f>SUM(G285:G288)</f>
        <v>3936.7</v>
      </c>
      <c r="H284" s="76">
        <f t="shared" ref="H284:H287" si="162">G284/B284*100</f>
        <v>100</v>
      </c>
      <c r="I284" s="76">
        <f>B284-G284</f>
        <v>0</v>
      </c>
      <c r="J284" s="118" t="s">
        <v>188</v>
      </c>
    </row>
    <row r="285" spans="1:10" ht="20.100000000000001" customHeight="1" x14ac:dyDescent="0.25">
      <c r="A285" s="39" t="s">
        <v>0</v>
      </c>
      <c r="B285" s="76">
        <v>0</v>
      </c>
      <c r="C285" s="76">
        <v>0</v>
      </c>
      <c r="D285" s="76">
        <v>0</v>
      </c>
      <c r="E285" s="76">
        <v>0</v>
      </c>
      <c r="F285" s="76">
        <v>0</v>
      </c>
      <c r="G285" s="76">
        <v>0</v>
      </c>
      <c r="H285" s="76">
        <v>0</v>
      </c>
      <c r="I285" s="76">
        <f t="shared" ref="I285:I288" si="163">B285-G285</f>
        <v>0</v>
      </c>
      <c r="J285" s="119"/>
    </row>
    <row r="286" spans="1:10" ht="20.100000000000001" customHeight="1" x14ac:dyDescent="0.25">
      <c r="A286" s="39" t="s">
        <v>1</v>
      </c>
      <c r="B286" s="76">
        <v>3543</v>
      </c>
      <c r="C286" s="76">
        <v>3543</v>
      </c>
      <c r="D286" s="76">
        <f t="shared" si="161"/>
        <v>100</v>
      </c>
      <c r="E286" s="76">
        <v>3543</v>
      </c>
      <c r="F286" s="76">
        <f t="shared" ref="F286:F287" si="164">E286/B286*100</f>
        <v>100</v>
      </c>
      <c r="G286" s="76">
        <v>3543</v>
      </c>
      <c r="H286" s="76">
        <f t="shared" si="162"/>
        <v>100</v>
      </c>
      <c r="I286" s="76">
        <f t="shared" si="163"/>
        <v>0</v>
      </c>
      <c r="J286" s="119"/>
    </row>
    <row r="287" spans="1:10" ht="20.100000000000001" customHeight="1" x14ac:dyDescent="0.25">
      <c r="A287" s="41" t="s">
        <v>2</v>
      </c>
      <c r="B287" s="80">
        <v>393.7</v>
      </c>
      <c r="C287" s="80">
        <v>393.7</v>
      </c>
      <c r="D287" s="80">
        <f t="shared" si="161"/>
        <v>100</v>
      </c>
      <c r="E287" s="80">
        <v>393.7</v>
      </c>
      <c r="F287" s="80">
        <f t="shared" si="164"/>
        <v>100</v>
      </c>
      <c r="G287" s="80">
        <v>393.7</v>
      </c>
      <c r="H287" s="80">
        <f t="shared" si="162"/>
        <v>100</v>
      </c>
      <c r="I287" s="80">
        <f t="shared" si="163"/>
        <v>0</v>
      </c>
      <c r="J287" s="119"/>
    </row>
    <row r="288" spans="1:10" ht="20.100000000000001" customHeight="1" x14ac:dyDescent="0.25">
      <c r="A288" s="41" t="s">
        <v>3</v>
      </c>
      <c r="B288" s="80">
        <v>0</v>
      </c>
      <c r="C288" s="80">
        <v>0</v>
      </c>
      <c r="D288" s="80">
        <v>0</v>
      </c>
      <c r="E288" s="80">
        <v>0</v>
      </c>
      <c r="F288" s="80">
        <v>0</v>
      </c>
      <c r="G288" s="80">
        <v>0</v>
      </c>
      <c r="H288" s="80">
        <v>0</v>
      </c>
      <c r="I288" s="80">
        <f t="shared" si="163"/>
        <v>0</v>
      </c>
      <c r="J288" s="120"/>
    </row>
    <row r="289" spans="1:35" ht="282.75" customHeight="1" x14ac:dyDescent="0.25">
      <c r="A289" s="85" t="s">
        <v>137</v>
      </c>
      <c r="B289" s="76">
        <f>SUM(B290:B293)</f>
        <v>1708.6000000000001</v>
      </c>
      <c r="C289" s="76">
        <f>SUM(C290:C293)</f>
        <v>1708.6000000000001</v>
      </c>
      <c r="D289" s="76">
        <f t="shared" ref="D289:D292" si="165">C289/B289*100</f>
        <v>100</v>
      </c>
      <c r="E289" s="76">
        <f>SUM(E290:E293)</f>
        <v>1708.6000000000001</v>
      </c>
      <c r="F289" s="76">
        <f>E289/B289*100</f>
        <v>100</v>
      </c>
      <c r="G289" s="76">
        <f>SUM(G290:G293)</f>
        <v>1708.6000000000001</v>
      </c>
      <c r="H289" s="76">
        <f t="shared" ref="H289:H292" si="166">G289/B289*100</f>
        <v>100</v>
      </c>
      <c r="I289" s="76">
        <f>B289-G289</f>
        <v>0</v>
      </c>
      <c r="J289" s="118" t="s">
        <v>187</v>
      </c>
    </row>
    <row r="290" spans="1:35" ht="20.100000000000001" customHeight="1" x14ac:dyDescent="0.25">
      <c r="A290" s="39" t="s">
        <v>0</v>
      </c>
      <c r="B290" s="76">
        <v>0</v>
      </c>
      <c r="C290" s="76">
        <v>0</v>
      </c>
      <c r="D290" s="76">
        <v>0</v>
      </c>
      <c r="E290" s="76">
        <v>0</v>
      </c>
      <c r="F290" s="76">
        <v>0</v>
      </c>
      <c r="G290" s="76">
        <v>0</v>
      </c>
      <c r="H290" s="76">
        <v>0</v>
      </c>
      <c r="I290" s="76">
        <f t="shared" ref="I290:I293" si="167">B290-G290</f>
        <v>0</v>
      </c>
      <c r="J290" s="119"/>
    </row>
    <row r="291" spans="1:35" ht="20.100000000000001" customHeight="1" x14ac:dyDescent="0.25">
      <c r="A291" s="39" t="s">
        <v>1</v>
      </c>
      <c r="B291" s="76">
        <v>1623.2</v>
      </c>
      <c r="C291" s="76">
        <v>1623.2</v>
      </c>
      <c r="D291" s="76">
        <f t="shared" si="165"/>
        <v>100</v>
      </c>
      <c r="E291" s="76">
        <v>1623.2</v>
      </c>
      <c r="F291" s="76">
        <f t="shared" ref="F291:F292" si="168">E291/B291*100</f>
        <v>100</v>
      </c>
      <c r="G291" s="76">
        <v>1623.2</v>
      </c>
      <c r="H291" s="76">
        <f t="shared" si="166"/>
        <v>100</v>
      </c>
      <c r="I291" s="76">
        <f t="shared" si="167"/>
        <v>0</v>
      </c>
      <c r="J291" s="119"/>
    </row>
    <row r="292" spans="1:35" ht="20.100000000000001" customHeight="1" x14ac:dyDescent="0.25">
      <c r="A292" s="41" t="s">
        <v>2</v>
      </c>
      <c r="B292" s="80">
        <v>85.4</v>
      </c>
      <c r="C292" s="80">
        <v>85.4</v>
      </c>
      <c r="D292" s="80">
        <f t="shared" si="165"/>
        <v>100</v>
      </c>
      <c r="E292" s="80">
        <v>85.4</v>
      </c>
      <c r="F292" s="80">
        <f t="shared" si="168"/>
        <v>100</v>
      </c>
      <c r="G292" s="80">
        <v>85.4</v>
      </c>
      <c r="H292" s="80">
        <f t="shared" si="166"/>
        <v>100</v>
      </c>
      <c r="I292" s="80">
        <f t="shared" si="167"/>
        <v>0</v>
      </c>
      <c r="J292" s="119"/>
    </row>
    <row r="293" spans="1:35" ht="20.100000000000001" customHeight="1" x14ac:dyDescent="0.25">
      <c r="A293" s="41" t="s">
        <v>3</v>
      </c>
      <c r="B293" s="80">
        <v>0</v>
      </c>
      <c r="C293" s="80">
        <v>0</v>
      </c>
      <c r="D293" s="80">
        <v>0</v>
      </c>
      <c r="E293" s="80">
        <v>0</v>
      </c>
      <c r="F293" s="80">
        <v>0</v>
      </c>
      <c r="G293" s="80">
        <v>0</v>
      </c>
      <c r="H293" s="80">
        <v>0</v>
      </c>
      <c r="I293" s="80">
        <f t="shared" si="167"/>
        <v>0</v>
      </c>
      <c r="J293" s="120"/>
    </row>
    <row r="294" spans="1:35" s="8" customFormat="1" ht="279.75" customHeight="1" x14ac:dyDescent="0.25">
      <c r="A294" s="85" t="s">
        <v>233</v>
      </c>
      <c r="B294" s="76">
        <f>SUM(B295:B298)</f>
        <v>17799.400000000001</v>
      </c>
      <c r="C294" s="76">
        <f>SUM(C295:C298)</f>
        <v>15050.5</v>
      </c>
      <c r="D294" s="76">
        <f t="shared" ref="D294" si="169">C294/B294*100</f>
        <v>84.556220996213355</v>
      </c>
      <c r="E294" s="76">
        <f>SUM(E295:E298)</f>
        <v>15050.5</v>
      </c>
      <c r="F294" s="76">
        <f>E294/B294*100</f>
        <v>84.556220996213355</v>
      </c>
      <c r="G294" s="76">
        <f>SUM(G295:G298)</f>
        <v>13997.9</v>
      </c>
      <c r="H294" s="76">
        <f t="shared" ref="H294" si="170">G294/B294*100</f>
        <v>78.642538512534117</v>
      </c>
      <c r="I294" s="76">
        <f>B294-G294</f>
        <v>3801.5000000000018</v>
      </c>
      <c r="J294" s="118" t="s">
        <v>234</v>
      </c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</row>
    <row r="295" spans="1:35" s="8" customFormat="1" ht="20.100000000000001" customHeight="1" x14ac:dyDescent="0.25">
      <c r="A295" s="39" t="s">
        <v>0</v>
      </c>
      <c r="B295" s="76">
        <v>0</v>
      </c>
      <c r="C295" s="76">
        <v>0</v>
      </c>
      <c r="D295" s="76">
        <v>0</v>
      </c>
      <c r="E295" s="76">
        <v>0</v>
      </c>
      <c r="F295" s="76">
        <v>0</v>
      </c>
      <c r="G295" s="76">
        <v>0</v>
      </c>
      <c r="H295" s="76">
        <v>0</v>
      </c>
      <c r="I295" s="76">
        <f t="shared" ref="I295:I298" si="171">B295-G295</f>
        <v>0</v>
      </c>
      <c r="J295" s="119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</row>
    <row r="296" spans="1:35" s="8" customFormat="1" ht="20.100000000000001" customHeight="1" x14ac:dyDescent="0.25">
      <c r="A296" s="39" t="s">
        <v>1</v>
      </c>
      <c r="B296" s="76">
        <v>17799.400000000001</v>
      </c>
      <c r="C296" s="76">
        <v>15050.5</v>
      </c>
      <c r="D296" s="76">
        <f t="shared" ref="D296" si="172">C296/B296*100</f>
        <v>84.556220996213355</v>
      </c>
      <c r="E296" s="76">
        <v>15050.5</v>
      </c>
      <c r="F296" s="76">
        <f t="shared" ref="F296" si="173">E296/B296*100</f>
        <v>84.556220996213355</v>
      </c>
      <c r="G296" s="76">
        <v>13997.9</v>
      </c>
      <c r="H296" s="76">
        <f>G296/B296*100</f>
        <v>78.642538512534117</v>
      </c>
      <c r="I296" s="76">
        <f t="shared" si="171"/>
        <v>3801.5000000000018</v>
      </c>
      <c r="J296" s="119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</row>
    <row r="297" spans="1:35" s="8" customFormat="1" ht="20.100000000000001" customHeight="1" x14ac:dyDescent="0.25">
      <c r="A297" s="41" t="s">
        <v>2</v>
      </c>
      <c r="B297" s="80">
        <v>0</v>
      </c>
      <c r="C297" s="80">
        <v>0</v>
      </c>
      <c r="D297" s="80">
        <v>0</v>
      </c>
      <c r="E297" s="80">
        <v>0</v>
      </c>
      <c r="F297" s="80">
        <v>0</v>
      </c>
      <c r="G297" s="80">
        <v>0</v>
      </c>
      <c r="H297" s="80">
        <v>0</v>
      </c>
      <c r="I297" s="80">
        <f t="shared" si="171"/>
        <v>0</v>
      </c>
      <c r="J297" s="119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</row>
    <row r="298" spans="1:35" s="8" customFormat="1" ht="20.100000000000001" customHeight="1" x14ac:dyDescent="0.25">
      <c r="A298" s="41" t="s">
        <v>3</v>
      </c>
      <c r="B298" s="80">
        <v>0</v>
      </c>
      <c r="C298" s="80">
        <v>0</v>
      </c>
      <c r="D298" s="80">
        <v>0</v>
      </c>
      <c r="E298" s="80">
        <v>0</v>
      </c>
      <c r="F298" s="80">
        <v>0</v>
      </c>
      <c r="G298" s="80">
        <v>0</v>
      </c>
      <c r="H298" s="80">
        <v>0</v>
      </c>
      <c r="I298" s="80">
        <f t="shared" si="171"/>
        <v>0</v>
      </c>
      <c r="J298" s="120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</row>
    <row r="299" spans="1:35" ht="20.100000000000001" customHeight="1" x14ac:dyDescent="0.25">
      <c r="A299" s="195" t="s">
        <v>172</v>
      </c>
      <c r="B299" s="196"/>
      <c r="C299" s="196"/>
      <c r="D299" s="196"/>
      <c r="E299" s="196"/>
      <c r="F299" s="196"/>
      <c r="G299" s="196"/>
      <c r="H299" s="196"/>
      <c r="I299" s="196"/>
      <c r="J299" s="197"/>
    </row>
    <row r="300" spans="1:35" ht="20.100000000000001" customHeight="1" x14ac:dyDescent="0.25">
      <c r="A300" s="158" t="s">
        <v>161</v>
      </c>
      <c r="B300" s="159"/>
      <c r="C300" s="159"/>
      <c r="D300" s="159"/>
      <c r="E300" s="159"/>
      <c r="F300" s="159"/>
      <c r="G300" s="159"/>
      <c r="H300" s="159"/>
      <c r="I300" s="159"/>
      <c r="J300" s="160"/>
    </row>
    <row r="301" spans="1:35" ht="20.100000000000001" customHeight="1" x14ac:dyDescent="0.25">
      <c r="A301" s="170" t="s">
        <v>173</v>
      </c>
      <c r="B301" s="171"/>
      <c r="C301" s="171"/>
      <c r="D301" s="171"/>
      <c r="E301" s="171"/>
      <c r="F301" s="171"/>
      <c r="G301" s="171"/>
      <c r="H301" s="171"/>
      <c r="I301" s="171"/>
      <c r="J301" s="172"/>
    </row>
    <row r="302" spans="1:35" ht="276" customHeight="1" x14ac:dyDescent="0.25">
      <c r="A302" s="27" t="s">
        <v>138</v>
      </c>
      <c r="B302" s="76">
        <f>SUM(B303:B306)</f>
        <v>1812.9</v>
      </c>
      <c r="C302" s="76">
        <f>SUM(C303:C306)</f>
        <v>1672.8</v>
      </c>
      <c r="D302" s="76">
        <f t="shared" ref="D302:D304" si="174">C302/B302*100</f>
        <v>92.272050306139334</v>
      </c>
      <c r="E302" s="76">
        <f>SUM(E303:E306)</f>
        <v>1672.8</v>
      </c>
      <c r="F302" s="76">
        <f>E302/B302*100</f>
        <v>92.272050306139334</v>
      </c>
      <c r="G302" s="76">
        <f>SUM(G303:G306)</f>
        <v>1672.8</v>
      </c>
      <c r="H302" s="76">
        <f t="shared" ref="H302:H304" si="175">G302/B302*100</f>
        <v>92.272050306139334</v>
      </c>
      <c r="I302" s="76">
        <f>B302-G302</f>
        <v>140.10000000000014</v>
      </c>
      <c r="J302" s="189" t="s">
        <v>186</v>
      </c>
    </row>
    <row r="303" spans="1:35" ht="20.100000000000001" customHeight="1" x14ac:dyDescent="0.25">
      <c r="A303" s="50" t="s">
        <v>0</v>
      </c>
      <c r="B303" s="76">
        <v>0</v>
      </c>
      <c r="C303" s="76">
        <v>0</v>
      </c>
      <c r="D303" s="76">
        <v>0</v>
      </c>
      <c r="E303" s="76">
        <v>0</v>
      </c>
      <c r="F303" s="76">
        <v>0</v>
      </c>
      <c r="G303" s="76">
        <v>0</v>
      </c>
      <c r="H303" s="76">
        <v>0</v>
      </c>
      <c r="I303" s="76">
        <f t="shared" ref="I303:I306" si="176">B303-G303</f>
        <v>0</v>
      </c>
      <c r="J303" s="190"/>
    </row>
    <row r="304" spans="1:35" ht="20.100000000000001" customHeight="1" x14ac:dyDescent="0.25">
      <c r="A304" s="50" t="s">
        <v>1</v>
      </c>
      <c r="B304" s="76">
        <v>1812.9</v>
      </c>
      <c r="C304" s="76">
        <v>1672.8</v>
      </c>
      <c r="D304" s="76">
        <f t="shared" si="174"/>
        <v>92.272050306139334</v>
      </c>
      <c r="E304" s="76">
        <v>1672.8</v>
      </c>
      <c r="F304" s="76">
        <f t="shared" ref="F304" si="177">E304/B304*100</f>
        <v>92.272050306139334</v>
      </c>
      <c r="G304" s="76">
        <v>1672.8</v>
      </c>
      <c r="H304" s="76">
        <f t="shared" si="175"/>
        <v>92.272050306139334</v>
      </c>
      <c r="I304" s="76">
        <f t="shared" si="176"/>
        <v>140.10000000000014</v>
      </c>
      <c r="J304" s="190"/>
    </row>
    <row r="305" spans="1:35" ht="20.100000000000001" customHeight="1" x14ac:dyDescent="0.25">
      <c r="A305" s="51" t="s">
        <v>2</v>
      </c>
      <c r="B305" s="80">
        <v>0</v>
      </c>
      <c r="C305" s="80">
        <v>0</v>
      </c>
      <c r="D305" s="80">
        <v>0</v>
      </c>
      <c r="E305" s="80">
        <v>0</v>
      </c>
      <c r="F305" s="80">
        <v>0</v>
      </c>
      <c r="G305" s="80">
        <v>0</v>
      </c>
      <c r="H305" s="80">
        <v>0</v>
      </c>
      <c r="I305" s="80">
        <f t="shared" si="176"/>
        <v>0</v>
      </c>
      <c r="J305" s="190"/>
    </row>
    <row r="306" spans="1:35" ht="20.100000000000001" customHeight="1" x14ac:dyDescent="0.25">
      <c r="A306" s="51" t="s">
        <v>3</v>
      </c>
      <c r="B306" s="80">
        <v>0</v>
      </c>
      <c r="C306" s="80">
        <v>0</v>
      </c>
      <c r="D306" s="80">
        <v>0</v>
      </c>
      <c r="E306" s="80">
        <v>0</v>
      </c>
      <c r="F306" s="80">
        <v>0</v>
      </c>
      <c r="G306" s="80">
        <v>0</v>
      </c>
      <c r="H306" s="80">
        <v>0</v>
      </c>
      <c r="I306" s="80">
        <f t="shared" si="176"/>
        <v>0</v>
      </c>
      <c r="J306" s="191"/>
    </row>
    <row r="307" spans="1:35" ht="20.100000000000001" customHeight="1" x14ac:dyDescent="0.25">
      <c r="A307" s="146" t="s">
        <v>71</v>
      </c>
      <c r="B307" s="147"/>
      <c r="C307" s="147"/>
      <c r="D307" s="147"/>
      <c r="E307" s="147"/>
      <c r="F307" s="147"/>
      <c r="G307" s="147"/>
      <c r="H307" s="147"/>
      <c r="I307" s="147"/>
      <c r="J307" s="148"/>
    </row>
    <row r="308" spans="1:35" ht="20.100000000000001" customHeight="1" x14ac:dyDescent="0.25">
      <c r="A308" s="149" t="s">
        <v>70</v>
      </c>
      <c r="B308" s="150"/>
      <c r="C308" s="150"/>
      <c r="D308" s="150"/>
      <c r="E308" s="150"/>
      <c r="F308" s="150"/>
      <c r="G308" s="150"/>
      <c r="H308" s="150"/>
      <c r="I308" s="150"/>
      <c r="J308" s="151"/>
    </row>
    <row r="309" spans="1:35" ht="20.100000000000001" customHeight="1" x14ac:dyDescent="0.25">
      <c r="A309" s="170" t="s">
        <v>23</v>
      </c>
      <c r="B309" s="171"/>
      <c r="C309" s="171"/>
      <c r="D309" s="171"/>
      <c r="E309" s="171"/>
      <c r="F309" s="171"/>
      <c r="G309" s="171"/>
      <c r="H309" s="171"/>
      <c r="I309" s="171"/>
      <c r="J309" s="172"/>
    </row>
    <row r="310" spans="1:35" ht="280.5" customHeight="1" x14ac:dyDescent="0.25">
      <c r="A310" s="31" t="s">
        <v>139</v>
      </c>
      <c r="B310" s="76">
        <f>SUM(B311:B314)</f>
        <v>3460.7000000000003</v>
      </c>
      <c r="C310" s="76">
        <f>SUM(C311:C314)</f>
        <v>3056.8999999999996</v>
      </c>
      <c r="D310" s="76">
        <f t="shared" ref="D310:D313" si="178">C310/B310*100</f>
        <v>88.331840379114041</v>
      </c>
      <c r="E310" s="76">
        <f>SUM(E311:E314)</f>
        <v>3056.8999999999996</v>
      </c>
      <c r="F310" s="76">
        <f>E310/B310*100</f>
        <v>88.331840379114041</v>
      </c>
      <c r="G310" s="76">
        <f>SUM(G311:G314)</f>
        <v>2958.3</v>
      </c>
      <c r="H310" s="76">
        <f t="shared" ref="H310:H313" si="179">G310/B310*100</f>
        <v>85.482705810963097</v>
      </c>
      <c r="I310" s="76">
        <f>B310-G310</f>
        <v>502.40000000000009</v>
      </c>
      <c r="J310" s="137" t="s">
        <v>185</v>
      </c>
    </row>
    <row r="311" spans="1:35" ht="20.100000000000001" customHeight="1" x14ac:dyDescent="0.25">
      <c r="A311" s="50" t="s">
        <v>0</v>
      </c>
      <c r="B311" s="76">
        <v>0</v>
      </c>
      <c r="C311" s="76">
        <v>0</v>
      </c>
      <c r="D311" s="76">
        <v>0</v>
      </c>
      <c r="E311" s="76">
        <v>0</v>
      </c>
      <c r="F311" s="76">
        <v>0</v>
      </c>
      <c r="G311" s="76">
        <v>0</v>
      </c>
      <c r="H311" s="76">
        <v>0</v>
      </c>
      <c r="I311" s="76">
        <f t="shared" ref="I311:I314" si="180">B311-G311</f>
        <v>0</v>
      </c>
      <c r="J311" s="138"/>
    </row>
    <row r="312" spans="1:35" ht="20.100000000000001" customHeight="1" x14ac:dyDescent="0.25">
      <c r="A312" s="50" t="s">
        <v>1</v>
      </c>
      <c r="B312" s="76">
        <v>3089.9</v>
      </c>
      <c r="C312" s="76">
        <v>2751.2</v>
      </c>
      <c r="D312" s="76">
        <f t="shared" si="178"/>
        <v>89.038480209715516</v>
      </c>
      <c r="E312" s="76">
        <v>2751.2</v>
      </c>
      <c r="F312" s="76">
        <f t="shared" ref="F312:F313" si="181">E312/B312*100</f>
        <v>89.038480209715516</v>
      </c>
      <c r="G312" s="76">
        <v>2662.5</v>
      </c>
      <c r="H312" s="76">
        <f t="shared" si="179"/>
        <v>86.167837146833222</v>
      </c>
      <c r="I312" s="76">
        <f t="shared" si="180"/>
        <v>427.40000000000009</v>
      </c>
      <c r="J312" s="138"/>
    </row>
    <row r="313" spans="1:35" ht="20.100000000000001" customHeight="1" x14ac:dyDescent="0.25">
      <c r="A313" s="51" t="s">
        <v>2</v>
      </c>
      <c r="B313" s="80">
        <v>370.8</v>
      </c>
      <c r="C313" s="80">
        <v>305.7</v>
      </c>
      <c r="D313" s="80">
        <f t="shared" si="178"/>
        <v>82.443365695792863</v>
      </c>
      <c r="E313" s="80">
        <v>305.7</v>
      </c>
      <c r="F313" s="80">
        <f t="shared" si="181"/>
        <v>82.443365695792863</v>
      </c>
      <c r="G313" s="80">
        <v>295.8</v>
      </c>
      <c r="H313" s="80">
        <f t="shared" si="179"/>
        <v>79.773462783171524</v>
      </c>
      <c r="I313" s="80">
        <f t="shared" si="180"/>
        <v>75</v>
      </c>
      <c r="J313" s="138"/>
    </row>
    <row r="314" spans="1:35" ht="20.100000000000001" customHeight="1" x14ac:dyDescent="0.25">
      <c r="A314" s="51" t="s">
        <v>3</v>
      </c>
      <c r="B314" s="80">
        <v>0</v>
      </c>
      <c r="C314" s="76">
        <v>0</v>
      </c>
      <c r="D314" s="80">
        <v>0</v>
      </c>
      <c r="E314" s="80">
        <v>0</v>
      </c>
      <c r="F314" s="80">
        <v>0</v>
      </c>
      <c r="G314" s="80">
        <v>0</v>
      </c>
      <c r="H314" s="80">
        <v>0</v>
      </c>
      <c r="I314" s="80">
        <f t="shared" si="180"/>
        <v>0</v>
      </c>
      <c r="J314" s="139"/>
    </row>
    <row r="315" spans="1:35" ht="20.100000000000001" customHeight="1" x14ac:dyDescent="0.25">
      <c r="A315" s="146" t="s">
        <v>71</v>
      </c>
      <c r="B315" s="147"/>
      <c r="C315" s="147"/>
      <c r="D315" s="147"/>
      <c r="E315" s="147"/>
      <c r="F315" s="147"/>
      <c r="G315" s="147"/>
      <c r="H315" s="147"/>
      <c r="I315" s="147"/>
      <c r="J315" s="148"/>
    </row>
    <row r="316" spans="1:35" s="8" customFormat="1" ht="20.100000000000001" customHeight="1" x14ac:dyDescent="0.25">
      <c r="A316" s="149" t="s">
        <v>170</v>
      </c>
      <c r="B316" s="150"/>
      <c r="C316" s="150"/>
      <c r="D316" s="150"/>
      <c r="E316" s="150"/>
      <c r="F316" s="150"/>
      <c r="G316" s="150"/>
      <c r="H316" s="150"/>
      <c r="I316" s="150"/>
      <c r="J316" s="151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</row>
    <row r="317" spans="1:35" s="1" customFormat="1" ht="20.100000000000001" customHeight="1" x14ac:dyDescent="0.25">
      <c r="A317" s="134" t="s">
        <v>23</v>
      </c>
      <c r="B317" s="135"/>
      <c r="C317" s="135"/>
      <c r="D317" s="135"/>
      <c r="E317" s="135"/>
      <c r="F317" s="135"/>
      <c r="G317" s="135"/>
      <c r="H317" s="135"/>
      <c r="I317" s="135"/>
      <c r="J317" s="136"/>
      <c r="K317" s="214"/>
      <c r="L317" s="247"/>
      <c r="M317" s="247"/>
      <c r="N317" s="247"/>
      <c r="O317" s="247"/>
      <c r="P317" s="247"/>
      <c r="Q317" s="247"/>
      <c r="R317" s="247"/>
      <c r="S317" s="247"/>
      <c r="T317" s="247"/>
      <c r="U317" s="247"/>
      <c r="V317" s="247"/>
      <c r="W317" s="247"/>
      <c r="X317" s="247"/>
      <c r="Y317" s="247"/>
      <c r="Z317" s="247"/>
      <c r="AA317" s="247"/>
      <c r="AB317" s="247"/>
      <c r="AC317" s="247"/>
      <c r="AD317" s="247"/>
      <c r="AE317" s="247"/>
      <c r="AF317" s="247"/>
      <c r="AG317" s="247"/>
      <c r="AH317" s="247"/>
      <c r="AI317" s="248"/>
    </row>
    <row r="318" spans="1:35" ht="360.75" customHeight="1" x14ac:dyDescent="0.25">
      <c r="A318" s="31" t="s">
        <v>140</v>
      </c>
      <c r="B318" s="76">
        <f>SUM(B319:B322)</f>
        <v>14727.2</v>
      </c>
      <c r="C318" s="76">
        <f>SUM(C319:C322)</f>
        <v>14727.2</v>
      </c>
      <c r="D318" s="76">
        <f t="shared" ref="D318:D321" si="182">C318/B318*100</f>
        <v>100</v>
      </c>
      <c r="E318" s="76">
        <f>SUM(E319:E322)</f>
        <v>14727.2</v>
      </c>
      <c r="F318" s="76">
        <f>E318/B318*100</f>
        <v>100</v>
      </c>
      <c r="G318" s="76">
        <f>SUM(G319:G322)</f>
        <v>14727.2</v>
      </c>
      <c r="H318" s="76">
        <f t="shared" ref="H318:H321" si="183">G318/B318*100</f>
        <v>100</v>
      </c>
      <c r="I318" s="76">
        <f>B318-G318</f>
        <v>0</v>
      </c>
      <c r="J318" s="137" t="s">
        <v>211</v>
      </c>
    </row>
    <row r="319" spans="1:35" ht="20.100000000000001" customHeight="1" x14ac:dyDescent="0.25">
      <c r="A319" s="50" t="s">
        <v>0</v>
      </c>
      <c r="B319" s="76">
        <v>0</v>
      </c>
      <c r="C319" s="76">
        <v>0</v>
      </c>
      <c r="D319" s="76">
        <v>0</v>
      </c>
      <c r="E319" s="76">
        <v>0</v>
      </c>
      <c r="F319" s="76">
        <v>0</v>
      </c>
      <c r="G319" s="76">
        <v>0</v>
      </c>
      <c r="H319" s="76">
        <v>0</v>
      </c>
      <c r="I319" s="76">
        <f t="shared" ref="I319:I322" si="184">B319-G319</f>
        <v>0</v>
      </c>
      <c r="J319" s="138"/>
    </row>
    <row r="320" spans="1:35" ht="20.100000000000001" customHeight="1" x14ac:dyDescent="0.25">
      <c r="A320" s="50" t="s">
        <v>1</v>
      </c>
      <c r="B320" s="76">
        <v>7381.8</v>
      </c>
      <c r="C320" s="76">
        <v>7381.8</v>
      </c>
      <c r="D320" s="76">
        <f t="shared" si="182"/>
        <v>100</v>
      </c>
      <c r="E320" s="76">
        <v>7381.8</v>
      </c>
      <c r="F320" s="76">
        <f t="shared" ref="F320:F321" si="185">E320/B320*100</f>
        <v>100</v>
      </c>
      <c r="G320" s="76">
        <v>7381.8</v>
      </c>
      <c r="H320" s="76">
        <f t="shared" si="183"/>
        <v>100</v>
      </c>
      <c r="I320" s="76">
        <f t="shared" si="184"/>
        <v>0</v>
      </c>
      <c r="J320" s="138"/>
    </row>
    <row r="321" spans="1:35" ht="20.100000000000001" customHeight="1" x14ac:dyDescent="0.25">
      <c r="A321" s="51" t="s">
        <v>2</v>
      </c>
      <c r="B321" s="80">
        <v>7345.4</v>
      </c>
      <c r="C321" s="80">
        <v>7345.4</v>
      </c>
      <c r="D321" s="80">
        <f t="shared" si="182"/>
        <v>100</v>
      </c>
      <c r="E321" s="80">
        <v>7345.4</v>
      </c>
      <c r="F321" s="80">
        <f t="shared" si="185"/>
        <v>100</v>
      </c>
      <c r="G321" s="80">
        <v>7345.4</v>
      </c>
      <c r="H321" s="80">
        <f t="shared" si="183"/>
        <v>100</v>
      </c>
      <c r="I321" s="80">
        <f t="shared" si="184"/>
        <v>0</v>
      </c>
      <c r="J321" s="138"/>
    </row>
    <row r="322" spans="1:35" ht="20.100000000000001" customHeight="1" x14ac:dyDescent="0.25">
      <c r="A322" s="51" t="s">
        <v>3</v>
      </c>
      <c r="B322" s="80">
        <v>0</v>
      </c>
      <c r="C322" s="80">
        <v>0</v>
      </c>
      <c r="D322" s="80">
        <v>0</v>
      </c>
      <c r="E322" s="80">
        <v>0</v>
      </c>
      <c r="F322" s="80">
        <v>0</v>
      </c>
      <c r="G322" s="80">
        <v>0</v>
      </c>
      <c r="H322" s="80">
        <v>0</v>
      </c>
      <c r="I322" s="80">
        <f t="shared" si="184"/>
        <v>0</v>
      </c>
      <c r="J322" s="139"/>
    </row>
    <row r="323" spans="1:35" s="22" customFormat="1" ht="20.100000000000001" customHeight="1" x14ac:dyDescent="0.25">
      <c r="A323" s="143" t="s">
        <v>38</v>
      </c>
      <c r="B323" s="144"/>
      <c r="C323" s="144"/>
      <c r="D323" s="144"/>
      <c r="E323" s="144"/>
      <c r="F323" s="144"/>
      <c r="G323" s="144"/>
      <c r="H323" s="144"/>
      <c r="I323" s="144"/>
      <c r="J323" s="145"/>
      <c r="K323" s="214"/>
      <c r="L323" s="247"/>
      <c r="M323" s="247"/>
      <c r="N323" s="247"/>
      <c r="O323" s="247"/>
      <c r="P323" s="247"/>
      <c r="Q323" s="247"/>
      <c r="R323" s="247"/>
      <c r="S323" s="247"/>
      <c r="T323" s="247"/>
      <c r="U323" s="247"/>
      <c r="V323" s="247"/>
      <c r="W323" s="247"/>
      <c r="X323" s="247"/>
      <c r="Y323" s="247"/>
      <c r="Z323" s="247"/>
      <c r="AA323" s="247"/>
      <c r="AB323" s="247"/>
      <c r="AC323" s="247"/>
      <c r="AD323" s="247"/>
      <c r="AE323" s="247"/>
      <c r="AF323" s="247"/>
      <c r="AG323" s="247"/>
      <c r="AH323" s="247"/>
      <c r="AI323" s="275"/>
    </row>
    <row r="324" spans="1:35" s="1" customFormat="1" ht="20.100000000000001" customHeight="1" x14ac:dyDescent="0.25">
      <c r="A324" s="125" t="s">
        <v>141</v>
      </c>
      <c r="B324" s="126"/>
      <c r="C324" s="126"/>
      <c r="D324" s="126"/>
      <c r="E324" s="126"/>
      <c r="F324" s="126"/>
      <c r="G324" s="126"/>
      <c r="H324" s="126"/>
      <c r="I324" s="126"/>
      <c r="J324" s="127"/>
      <c r="K324" s="214"/>
      <c r="L324" s="247"/>
      <c r="M324" s="247"/>
      <c r="N324" s="247"/>
      <c r="O324" s="247"/>
      <c r="P324" s="247"/>
      <c r="Q324" s="247"/>
      <c r="R324" s="247"/>
      <c r="S324" s="247"/>
      <c r="T324" s="247"/>
      <c r="U324" s="247"/>
      <c r="V324" s="247"/>
      <c r="W324" s="247"/>
      <c r="X324" s="247"/>
      <c r="Y324" s="247"/>
      <c r="Z324" s="247"/>
      <c r="AA324" s="247"/>
      <c r="AB324" s="247"/>
      <c r="AC324" s="247"/>
      <c r="AD324" s="247"/>
      <c r="AE324" s="247"/>
      <c r="AF324" s="247"/>
      <c r="AG324" s="247"/>
      <c r="AH324" s="247"/>
      <c r="AI324" s="248"/>
    </row>
    <row r="325" spans="1:35" ht="20.100000000000001" customHeight="1" x14ac:dyDescent="0.25">
      <c r="A325" s="146" t="s">
        <v>71</v>
      </c>
      <c r="B325" s="147"/>
      <c r="C325" s="147"/>
      <c r="D325" s="147"/>
      <c r="E325" s="147"/>
      <c r="F325" s="147"/>
      <c r="G325" s="147"/>
      <c r="H325" s="147"/>
      <c r="I325" s="147"/>
      <c r="J325" s="148"/>
    </row>
    <row r="326" spans="1:35" s="8" customFormat="1" ht="20.100000000000001" customHeight="1" x14ac:dyDescent="0.25">
      <c r="A326" s="149" t="s">
        <v>170</v>
      </c>
      <c r="B326" s="150"/>
      <c r="C326" s="150"/>
      <c r="D326" s="150"/>
      <c r="E326" s="150"/>
      <c r="F326" s="150"/>
      <c r="G326" s="150"/>
      <c r="H326" s="150"/>
      <c r="I326" s="150"/>
      <c r="J326" s="151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</row>
    <row r="327" spans="1:35" s="1" customFormat="1" ht="20.100000000000001" customHeight="1" x14ac:dyDescent="0.25">
      <c r="A327" s="134" t="s">
        <v>23</v>
      </c>
      <c r="B327" s="135"/>
      <c r="C327" s="135"/>
      <c r="D327" s="135"/>
      <c r="E327" s="135"/>
      <c r="F327" s="135"/>
      <c r="G327" s="135"/>
      <c r="H327" s="135"/>
      <c r="I327" s="135"/>
      <c r="J327" s="136"/>
      <c r="K327" s="214"/>
      <c r="L327" s="247"/>
      <c r="M327" s="247"/>
      <c r="N327" s="247"/>
      <c r="O327" s="247"/>
      <c r="P327" s="247"/>
      <c r="Q327" s="247"/>
      <c r="R327" s="247"/>
      <c r="S327" s="247"/>
      <c r="T327" s="247"/>
      <c r="U327" s="247"/>
      <c r="V327" s="247"/>
      <c r="W327" s="247"/>
      <c r="X327" s="247"/>
      <c r="Y327" s="247"/>
      <c r="Z327" s="247"/>
      <c r="AA327" s="247"/>
      <c r="AB327" s="247"/>
      <c r="AC327" s="247"/>
      <c r="AD327" s="247"/>
      <c r="AE327" s="247"/>
      <c r="AF327" s="247"/>
      <c r="AG327" s="247"/>
      <c r="AH327" s="247"/>
      <c r="AI327" s="248"/>
    </row>
    <row r="328" spans="1:35" ht="218.25" customHeight="1" x14ac:dyDescent="0.25">
      <c r="A328" s="27" t="s">
        <v>169</v>
      </c>
      <c r="B328" s="76">
        <f>SUM(B329:B332)</f>
        <v>2642.5</v>
      </c>
      <c r="C328" s="76">
        <f>SUM(C329:C332)</f>
        <v>2642.5</v>
      </c>
      <c r="D328" s="76">
        <f t="shared" ref="D328:D330" si="186">C328/B328*100</f>
        <v>100</v>
      </c>
      <c r="E328" s="76">
        <f>SUM(E329:E332)</f>
        <v>2642.5</v>
      </c>
      <c r="F328" s="76">
        <f>E328/B328*100</f>
        <v>100</v>
      </c>
      <c r="G328" s="76">
        <f>SUM(G329:G332)</f>
        <v>2642.5</v>
      </c>
      <c r="H328" s="76">
        <f t="shared" ref="H328:H330" si="187">G328/B328*100</f>
        <v>100</v>
      </c>
      <c r="I328" s="76">
        <f>B328-G328</f>
        <v>0</v>
      </c>
      <c r="J328" s="137" t="s">
        <v>183</v>
      </c>
    </row>
    <row r="329" spans="1:35" ht="20.100000000000001" customHeight="1" x14ac:dyDescent="0.25">
      <c r="A329" s="39" t="s">
        <v>0</v>
      </c>
      <c r="B329" s="76">
        <v>0</v>
      </c>
      <c r="C329" s="76">
        <v>0</v>
      </c>
      <c r="D329" s="76">
        <v>0</v>
      </c>
      <c r="E329" s="76">
        <v>0</v>
      </c>
      <c r="F329" s="76">
        <v>0</v>
      </c>
      <c r="G329" s="76">
        <v>0</v>
      </c>
      <c r="H329" s="76">
        <v>0</v>
      </c>
      <c r="I329" s="76">
        <f t="shared" ref="I329:I332" si="188">B329-G329</f>
        <v>0</v>
      </c>
      <c r="J329" s="138"/>
    </row>
    <row r="330" spans="1:35" ht="20.100000000000001" customHeight="1" x14ac:dyDescent="0.25">
      <c r="A330" s="39" t="s">
        <v>1</v>
      </c>
      <c r="B330" s="76">
        <v>2642.5</v>
      </c>
      <c r="C330" s="76">
        <v>2642.5</v>
      </c>
      <c r="D330" s="76">
        <f t="shared" si="186"/>
        <v>100</v>
      </c>
      <c r="E330" s="76">
        <v>2642.5</v>
      </c>
      <c r="F330" s="76">
        <f t="shared" ref="F330" si="189">E330/B330*100</f>
        <v>100</v>
      </c>
      <c r="G330" s="76">
        <v>2642.5</v>
      </c>
      <c r="H330" s="76">
        <f t="shared" si="187"/>
        <v>100</v>
      </c>
      <c r="I330" s="76">
        <f t="shared" si="188"/>
        <v>0</v>
      </c>
      <c r="J330" s="138"/>
    </row>
    <row r="331" spans="1:35" ht="20.100000000000001" customHeight="1" x14ac:dyDescent="0.25">
      <c r="A331" s="41" t="s">
        <v>2</v>
      </c>
      <c r="B331" s="80">
        <v>0</v>
      </c>
      <c r="C331" s="80">
        <v>0</v>
      </c>
      <c r="D331" s="80">
        <v>0</v>
      </c>
      <c r="E331" s="80">
        <v>0</v>
      </c>
      <c r="F331" s="80">
        <v>0</v>
      </c>
      <c r="G331" s="80">
        <v>0</v>
      </c>
      <c r="H331" s="80">
        <v>0</v>
      </c>
      <c r="I331" s="80">
        <f t="shared" si="188"/>
        <v>0</v>
      </c>
      <c r="J331" s="138"/>
    </row>
    <row r="332" spans="1:35" ht="20.100000000000001" customHeight="1" x14ac:dyDescent="0.25">
      <c r="A332" s="41" t="s">
        <v>3</v>
      </c>
      <c r="B332" s="80">
        <v>0</v>
      </c>
      <c r="C332" s="80">
        <v>0</v>
      </c>
      <c r="D332" s="80">
        <v>0</v>
      </c>
      <c r="E332" s="80">
        <v>0</v>
      </c>
      <c r="F332" s="80">
        <v>0</v>
      </c>
      <c r="G332" s="80">
        <v>0</v>
      </c>
      <c r="H332" s="80">
        <v>0</v>
      </c>
      <c r="I332" s="80">
        <f t="shared" si="188"/>
        <v>0</v>
      </c>
      <c r="J332" s="139"/>
    </row>
    <row r="333" spans="1:35" ht="238.5" customHeight="1" x14ac:dyDescent="0.25">
      <c r="A333" s="31" t="s">
        <v>142</v>
      </c>
      <c r="B333" s="76">
        <f>SUM(B334:B337)</f>
        <v>265.8</v>
      </c>
      <c r="C333" s="76">
        <f>SUM(C334:C337)</f>
        <v>265.39999999999998</v>
      </c>
      <c r="D333" s="76">
        <f t="shared" ref="D333:D335" si="190">C333/B333*100</f>
        <v>99.849510910458989</v>
      </c>
      <c r="E333" s="76">
        <f>SUM(E334:E337)</f>
        <v>265.39999999999998</v>
      </c>
      <c r="F333" s="76">
        <f>E333/B333*100</f>
        <v>99.849510910458989</v>
      </c>
      <c r="G333" s="76">
        <f>SUM(G334:G337)</f>
        <v>265.39999999999998</v>
      </c>
      <c r="H333" s="76">
        <f t="shared" ref="H333:H335" si="191">G333/B333*100</f>
        <v>99.849510910458989</v>
      </c>
      <c r="I333" s="76">
        <f>B333-G333</f>
        <v>0.40000000000003411</v>
      </c>
      <c r="J333" s="137" t="s">
        <v>184</v>
      </c>
    </row>
    <row r="334" spans="1:35" ht="20.100000000000001" customHeight="1" x14ac:dyDescent="0.25">
      <c r="A334" s="39" t="s">
        <v>0</v>
      </c>
      <c r="B334" s="76">
        <v>0</v>
      </c>
      <c r="C334" s="76">
        <v>0</v>
      </c>
      <c r="D334" s="76">
        <v>0</v>
      </c>
      <c r="E334" s="76">
        <v>0</v>
      </c>
      <c r="F334" s="76">
        <v>0</v>
      </c>
      <c r="G334" s="76">
        <v>0</v>
      </c>
      <c r="H334" s="76">
        <v>0</v>
      </c>
      <c r="I334" s="76">
        <f t="shared" ref="I334:I336" si="192">B334-G334</f>
        <v>0</v>
      </c>
      <c r="J334" s="138"/>
    </row>
    <row r="335" spans="1:35" ht="20.100000000000001" customHeight="1" x14ac:dyDescent="0.25">
      <c r="A335" s="39" t="s">
        <v>1</v>
      </c>
      <c r="B335" s="76">
        <v>265.8</v>
      </c>
      <c r="C335" s="76">
        <v>265.39999999999998</v>
      </c>
      <c r="D335" s="76">
        <f t="shared" si="190"/>
        <v>99.849510910458989</v>
      </c>
      <c r="E335" s="76">
        <v>265.39999999999998</v>
      </c>
      <c r="F335" s="76">
        <f t="shared" ref="F335" si="193">E335/B335*100</f>
        <v>99.849510910458989</v>
      </c>
      <c r="G335" s="76">
        <v>265.39999999999998</v>
      </c>
      <c r="H335" s="76">
        <f t="shared" si="191"/>
        <v>99.849510910458989</v>
      </c>
      <c r="I335" s="76">
        <f t="shared" si="192"/>
        <v>0.40000000000003411</v>
      </c>
      <c r="J335" s="138"/>
    </row>
    <row r="336" spans="1:35" ht="20.100000000000001" customHeight="1" x14ac:dyDescent="0.25">
      <c r="A336" s="41" t="s">
        <v>2</v>
      </c>
      <c r="B336" s="80">
        <v>0</v>
      </c>
      <c r="C336" s="80">
        <v>0</v>
      </c>
      <c r="D336" s="80">
        <v>0</v>
      </c>
      <c r="E336" s="80">
        <v>0</v>
      </c>
      <c r="F336" s="80">
        <v>0</v>
      </c>
      <c r="G336" s="80">
        <v>0</v>
      </c>
      <c r="H336" s="80">
        <v>0</v>
      </c>
      <c r="I336" s="80">
        <f t="shared" si="192"/>
        <v>0</v>
      </c>
      <c r="J336" s="138"/>
    </row>
    <row r="337" spans="1:35" ht="20.100000000000001" customHeight="1" x14ac:dyDescent="0.25">
      <c r="A337" s="41" t="s">
        <v>3</v>
      </c>
      <c r="B337" s="80">
        <v>0</v>
      </c>
      <c r="C337" s="80">
        <v>0</v>
      </c>
      <c r="D337" s="80">
        <v>0</v>
      </c>
      <c r="E337" s="80">
        <v>0</v>
      </c>
      <c r="F337" s="80">
        <v>0</v>
      </c>
      <c r="G337" s="80">
        <v>0</v>
      </c>
      <c r="H337" s="80">
        <v>0</v>
      </c>
      <c r="I337" s="80">
        <f>B337-G337</f>
        <v>0</v>
      </c>
      <c r="J337" s="139"/>
    </row>
    <row r="338" spans="1:35" ht="237.75" customHeight="1" x14ac:dyDescent="0.25">
      <c r="A338" s="31" t="s">
        <v>143</v>
      </c>
      <c r="B338" s="76">
        <f>SUM(B339:B342)</f>
        <v>51662.400000000001</v>
      </c>
      <c r="C338" s="76">
        <f>SUM(C339:C342)</f>
        <v>51662.400000000001</v>
      </c>
      <c r="D338" s="76">
        <f>C338/B338*100</f>
        <v>100</v>
      </c>
      <c r="E338" s="76">
        <f>SUM(E339:E342)</f>
        <v>51662.400000000001</v>
      </c>
      <c r="F338" s="76">
        <f>E338/B338*100</f>
        <v>100</v>
      </c>
      <c r="G338" s="76">
        <f>SUM(G339:G342)</f>
        <v>51662.400000000001</v>
      </c>
      <c r="H338" s="76">
        <f t="shared" ref="H338:H340" si="194">G338/B338*100</f>
        <v>100</v>
      </c>
      <c r="I338" s="76">
        <f>B338-G338</f>
        <v>0</v>
      </c>
      <c r="J338" s="137" t="s">
        <v>182</v>
      </c>
    </row>
    <row r="339" spans="1:35" ht="20.100000000000001" customHeight="1" x14ac:dyDescent="0.25">
      <c r="A339" s="39" t="s">
        <v>0</v>
      </c>
      <c r="B339" s="76">
        <v>0</v>
      </c>
      <c r="C339" s="76">
        <v>0</v>
      </c>
      <c r="D339" s="76">
        <v>0</v>
      </c>
      <c r="E339" s="76">
        <v>0</v>
      </c>
      <c r="F339" s="76">
        <v>0</v>
      </c>
      <c r="G339" s="76">
        <v>0</v>
      </c>
      <c r="H339" s="76">
        <v>0</v>
      </c>
      <c r="I339" s="76">
        <f t="shared" ref="I339:I342" si="195">B339-G339</f>
        <v>0</v>
      </c>
      <c r="J339" s="138"/>
    </row>
    <row r="340" spans="1:35" ht="20.100000000000001" customHeight="1" x14ac:dyDescent="0.25">
      <c r="A340" s="39" t="s">
        <v>1</v>
      </c>
      <c r="B340" s="76">
        <v>51662.400000000001</v>
      </c>
      <c r="C340" s="76">
        <v>51662.400000000001</v>
      </c>
      <c r="D340" s="76">
        <f t="shared" ref="D340" si="196">C340/B340*100</f>
        <v>100</v>
      </c>
      <c r="E340" s="76">
        <v>51662.400000000001</v>
      </c>
      <c r="F340" s="76">
        <f t="shared" ref="F340" si="197">E340/B340*100</f>
        <v>100</v>
      </c>
      <c r="G340" s="76">
        <v>51662.400000000001</v>
      </c>
      <c r="H340" s="76">
        <f t="shared" si="194"/>
        <v>100</v>
      </c>
      <c r="I340" s="76">
        <f t="shared" si="195"/>
        <v>0</v>
      </c>
      <c r="J340" s="138"/>
    </row>
    <row r="341" spans="1:35" ht="20.100000000000001" customHeight="1" x14ac:dyDescent="0.25">
      <c r="A341" s="41" t="s">
        <v>2</v>
      </c>
      <c r="B341" s="80">
        <v>0</v>
      </c>
      <c r="C341" s="80">
        <v>0</v>
      </c>
      <c r="D341" s="80">
        <v>0</v>
      </c>
      <c r="E341" s="80">
        <v>0</v>
      </c>
      <c r="F341" s="80">
        <v>0</v>
      </c>
      <c r="G341" s="80">
        <v>0</v>
      </c>
      <c r="H341" s="80">
        <v>0</v>
      </c>
      <c r="I341" s="80">
        <f t="shared" si="195"/>
        <v>0</v>
      </c>
      <c r="J341" s="138"/>
    </row>
    <row r="342" spans="1:35" ht="20.100000000000001" customHeight="1" x14ac:dyDescent="0.25">
      <c r="A342" s="41" t="s">
        <v>3</v>
      </c>
      <c r="B342" s="80">
        <v>0</v>
      </c>
      <c r="C342" s="80">
        <v>0</v>
      </c>
      <c r="D342" s="80">
        <v>0</v>
      </c>
      <c r="E342" s="80">
        <v>0</v>
      </c>
      <c r="F342" s="80">
        <v>0</v>
      </c>
      <c r="G342" s="80">
        <v>0</v>
      </c>
      <c r="H342" s="80">
        <v>0</v>
      </c>
      <c r="I342" s="80">
        <f t="shared" si="195"/>
        <v>0</v>
      </c>
      <c r="J342" s="139"/>
    </row>
    <row r="343" spans="1:35" ht="238.5" customHeight="1" x14ac:dyDescent="0.25">
      <c r="A343" s="27" t="s">
        <v>168</v>
      </c>
      <c r="B343" s="76">
        <f>SUM(B344:B347)</f>
        <v>7885.9</v>
      </c>
      <c r="C343" s="76">
        <f>SUM(C344:C347)</f>
        <v>7457.9</v>
      </c>
      <c r="D343" s="76">
        <f t="shared" ref="D343:D345" si="198">C343/B343*100</f>
        <v>94.572591587516968</v>
      </c>
      <c r="E343" s="76">
        <f>SUM(E344:E347)</f>
        <v>7457.9</v>
      </c>
      <c r="F343" s="76">
        <f>E343/B343*100</f>
        <v>94.572591587516968</v>
      </c>
      <c r="G343" s="76">
        <f>SUM(G344:G347)</f>
        <v>7457.9</v>
      </c>
      <c r="H343" s="76">
        <f>G343/B343*100</f>
        <v>94.572591587516968</v>
      </c>
      <c r="I343" s="76">
        <f>B343-G343</f>
        <v>428</v>
      </c>
      <c r="J343" s="140" t="s">
        <v>179</v>
      </c>
    </row>
    <row r="344" spans="1:35" ht="20.100000000000001" customHeight="1" x14ac:dyDescent="0.25">
      <c r="A344" s="39" t="s">
        <v>0</v>
      </c>
      <c r="B344" s="76">
        <v>0</v>
      </c>
      <c r="C344" s="76">
        <v>0</v>
      </c>
      <c r="D344" s="76">
        <v>0</v>
      </c>
      <c r="E344" s="76">
        <v>0</v>
      </c>
      <c r="F344" s="76">
        <v>0</v>
      </c>
      <c r="G344" s="76">
        <v>0</v>
      </c>
      <c r="H344" s="76">
        <v>0</v>
      </c>
      <c r="I344" s="76">
        <f t="shared" ref="I344:I346" si="199">B344-G344</f>
        <v>0</v>
      </c>
      <c r="J344" s="141"/>
    </row>
    <row r="345" spans="1:35" ht="20.100000000000001" customHeight="1" x14ac:dyDescent="0.25">
      <c r="A345" s="39" t="s">
        <v>1</v>
      </c>
      <c r="B345" s="76">
        <v>7885.9</v>
      </c>
      <c r="C345" s="76">
        <v>7457.9</v>
      </c>
      <c r="D345" s="76">
        <f t="shared" si="198"/>
        <v>94.572591587516968</v>
      </c>
      <c r="E345" s="76">
        <v>7457.9</v>
      </c>
      <c r="F345" s="76">
        <f t="shared" ref="F345" si="200">E345/B345*100</f>
        <v>94.572591587516968</v>
      </c>
      <c r="G345" s="76">
        <v>7457.9</v>
      </c>
      <c r="H345" s="76">
        <f t="shared" ref="H345" si="201">G345/B345*100</f>
        <v>94.572591587516968</v>
      </c>
      <c r="I345" s="76">
        <f t="shared" si="199"/>
        <v>428</v>
      </c>
      <c r="J345" s="141"/>
    </row>
    <row r="346" spans="1:35" ht="20.100000000000001" customHeight="1" x14ac:dyDescent="0.25">
      <c r="A346" s="41" t="s">
        <v>2</v>
      </c>
      <c r="B346" s="80">
        <v>0</v>
      </c>
      <c r="C346" s="80">
        <v>0</v>
      </c>
      <c r="D346" s="80">
        <v>0</v>
      </c>
      <c r="E346" s="80">
        <v>0</v>
      </c>
      <c r="F346" s="80">
        <v>0</v>
      </c>
      <c r="G346" s="80">
        <v>0</v>
      </c>
      <c r="H346" s="80">
        <v>0</v>
      </c>
      <c r="I346" s="80">
        <f t="shared" si="199"/>
        <v>0</v>
      </c>
      <c r="J346" s="141"/>
    </row>
    <row r="347" spans="1:35" ht="20.100000000000001" customHeight="1" x14ac:dyDescent="0.25">
      <c r="A347" s="41" t="s">
        <v>3</v>
      </c>
      <c r="B347" s="80">
        <v>0</v>
      </c>
      <c r="C347" s="80">
        <v>0</v>
      </c>
      <c r="D347" s="80">
        <v>0</v>
      </c>
      <c r="E347" s="80">
        <v>0</v>
      </c>
      <c r="F347" s="80">
        <v>0</v>
      </c>
      <c r="G347" s="80">
        <v>0</v>
      </c>
      <c r="H347" s="80">
        <v>0</v>
      </c>
      <c r="I347" s="80">
        <f>B347-G347</f>
        <v>0</v>
      </c>
      <c r="J347" s="142"/>
    </row>
    <row r="348" spans="1:35" ht="20.100000000000001" customHeight="1" x14ac:dyDescent="0.25">
      <c r="A348" s="143" t="s">
        <v>52</v>
      </c>
      <c r="B348" s="144"/>
      <c r="C348" s="144"/>
      <c r="D348" s="144"/>
      <c r="E348" s="144"/>
      <c r="F348" s="144"/>
      <c r="G348" s="144"/>
      <c r="H348" s="144"/>
      <c r="I348" s="144"/>
      <c r="J348" s="145"/>
    </row>
    <row r="349" spans="1:35" s="1" customFormat="1" ht="20.100000000000001" customHeight="1" x14ac:dyDescent="0.25">
      <c r="A349" s="125" t="s">
        <v>144</v>
      </c>
      <c r="B349" s="126"/>
      <c r="C349" s="126"/>
      <c r="D349" s="126"/>
      <c r="E349" s="126"/>
      <c r="F349" s="126"/>
      <c r="G349" s="126"/>
      <c r="H349" s="126"/>
      <c r="I349" s="126"/>
      <c r="J349" s="127"/>
      <c r="K349" s="214"/>
      <c r="L349" s="247"/>
      <c r="M349" s="247"/>
      <c r="N349" s="247"/>
      <c r="O349" s="247"/>
      <c r="P349" s="247"/>
      <c r="Q349" s="247"/>
      <c r="R349" s="247"/>
      <c r="S349" s="247"/>
      <c r="T349" s="247"/>
      <c r="U349" s="247"/>
      <c r="V349" s="247"/>
      <c r="W349" s="247"/>
      <c r="X349" s="247"/>
      <c r="Y349" s="247"/>
      <c r="Z349" s="247"/>
      <c r="AA349" s="247"/>
      <c r="AB349" s="247"/>
      <c r="AC349" s="247"/>
      <c r="AD349" s="247"/>
      <c r="AE349" s="247"/>
      <c r="AF349" s="247"/>
      <c r="AG349" s="247"/>
      <c r="AH349" s="247"/>
      <c r="AI349" s="248"/>
    </row>
    <row r="350" spans="1:35" s="1" customFormat="1" ht="20.100000000000001" customHeight="1" x14ac:dyDescent="0.25">
      <c r="A350" s="146" t="s">
        <v>166</v>
      </c>
      <c r="B350" s="147"/>
      <c r="C350" s="147"/>
      <c r="D350" s="147"/>
      <c r="E350" s="147"/>
      <c r="F350" s="147"/>
      <c r="G350" s="147"/>
      <c r="H350" s="147"/>
      <c r="I350" s="147"/>
      <c r="J350" s="148"/>
      <c r="K350" s="214"/>
      <c r="L350" s="247"/>
      <c r="M350" s="247"/>
      <c r="N350" s="247"/>
      <c r="O350" s="247"/>
      <c r="P350" s="247"/>
      <c r="Q350" s="247"/>
      <c r="R350" s="247"/>
      <c r="S350" s="247"/>
      <c r="T350" s="247"/>
      <c r="U350" s="247"/>
      <c r="V350" s="247"/>
      <c r="W350" s="247"/>
      <c r="X350" s="247"/>
      <c r="Y350" s="247"/>
      <c r="Z350" s="247"/>
      <c r="AA350" s="247"/>
      <c r="AB350" s="247"/>
      <c r="AC350" s="247"/>
      <c r="AD350" s="247"/>
      <c r="AE350" s="247"/>
      <c r="AF350" s="247"/>
      <c r="AG350" s="247"/>
      <c r="AH350" s="247"/>
      <c r="AI350" s="248"/>
    </row>
    <row r="351" spans="1:35" s="1" customFormat="1" ht="20.100000000000001" customHeight="1" x14ac:dyDescent="0.25">
      <c r="A351" s="149" t="s">
        <v>167</v>
      </c>
      <c r="B351" s="150"/>
      <c r="C351" s="150"/>
      <c r="D351" s="150"/>
      <c r="E351" s="150"/>
      <c r="F351" s="150"/>
      <c r="G351" s="150"/>
      <c r="H351" s="150"/>
      <c r="I351" s="150"/>
      <c r="J351" s="151"/>
      <c r="K351" s="214"/>
      <c r="L351" s="247"/>
      <c r="M351" s="247"/>
      <c r="N351" s="247"/>
      <c r="O351" s="247"/>
      <c r="P351" s="247"/>
      <c r="Q351" s="247"/>
      <c r="R351" s="247"/>
      <c r="S351" s="247"/>
      <c r="T351" s="247"/>
      <c r="U351" s="247"/>
      <c r="V351" s="247"/>
      <c r="W351" s="247"/>
      <c r="X351" s="247"/>
      <c r="Y351" s="247"/>
      <c r="Z351" s="247"/>
      <c r="AA351" s="247"/>
      <c r="AB351" s="247"/>
      <c r="AC351" s="247"/>
      <c r="AD351" s="247"/>
      <c r="AE351" s="247"/>
      <c r="AF351" s="247"/>
      <c r="AG351" s="247"/>
      <c r="AH351" s="247"/>
      <c r="AI351" s="248"/>
    </row>
    <row r="352" spans="1:35" s="1" customFormat="1" ht="20.100000000000001" customHeight="1" x14ac:dyDescent="0.25">
      <c r="A352" s="134" t="s">
        <v>53</v>
      </c>
      <c r="B352" s="135"/>
      <c r="C352" s="135"/>
      <c r="D352" s="135"/>
      <c r="E352" s="135"/>
      <c r="F352" s="135"/>
      <c r="G352" s="135"/>
      <c r="H352" s="135"/>
      <c r="I352" s="135"/>
      <c r="J352" s="136"/>
      <c r="K352" s="214"/>
      <c r="L352" s="247"/>
      <c r="M352" s="247"/>
      <c r="N352" s="247"/>
      <c r="O352" s="247"/>
      <c r="P352" s="247"/>
      <c r="Q352" s="247"/>
      <c r="R352" s="247"/>
      <c r="S352" s="247"/>
      <c r="T352" s="247"/>
      <c r="U352" s="247"/>
      <c r="V352" s="247"/>
      <c r="W352" s="247"/>
      <c r="X352" s="247"/>
      <c r="Y352" s="247"/>
      <c r="Z352" s="247"/>
      <c r="AA352" s="247"/>
      <c r="AB352" s="247"/>
      <c r="AC352" s="247"/>
      <c r="AD352" s="247"/>
      <c r="AE352" s="247"/>
      <c r="AF352" s="247"/>
      <c r="AG352" s="247"/>
      <c r="AH352" s="247"/>
      <c r="AI352" s="248"/>
    </row>
    <row r="353" spans="1:35" ht="337.5" customHeight="1" x14ac:dyDescent="0.25">
      <c r="A353" s="27" t="s">
        <v>145</v>
      </c>
      <c r="B353" s="76">
        <f>SUM(B354:B357)</f>
        <v>9473.7000000000007</v>
      </c>
      <c r="C353" s="76">
        <f>SUM(C354:C357)</f>
        <v>9473.7000000000007</v>
      </c>
      <c r="D353" s="76">
        <f t="shared" ref="D353:D356" si="202">C353/B353*100</f>
        <v>100</v>
      </c>
      <c r="E353" s="76">
        <f>SUM(E354:E357)</f>
        <v>9473.7000000000007</v>
      </c>
      <c r="F353" s="76">
        <f>E353/B353*100</f>
        <v>100</v>
      </c>
      <c r="G353" s="76">
        <f>SUM(G354:G357)</f>
        <v>9473.7000000000007</v>
      </c>
      <c r="H353" s="76">
        <f t="shared" ref="H353:H356" si="203">G353/B353*100</f>
        <v>100</v>
      </c>
      <c r="I353" s="76">
        <f>B353-G353</f>
        <v>0</v>
      </c>
      <c r="J353" s="115" t="s">
        <v>165</v>
      </c>
    </row>
    <row r="354" spans="1:35" ht="20.100000000000001" customHeight="1" x14ac:dyDescent="0.25">
      <c r="A354" s="39" t="s">
        <v>0</v>
      </c>
      <c r="B354" s="76">
        <v>0</v>
      </c>
      <c r="C354" s="76">
        <v>0</v>
      </c>
      <c r="D354" s="76">
        <v>0</v>
      </c>
      <c r="E354" s="76">
        <v>0</v>
      </c>
      <c r="F354" s="76">
        <v>0</v>
      </c>
      <c r="G354" s="76">
        <v>0</v>
      </c>
      <c r="H354" s="76">
        <v>0</v>
      </c>
      <c r="I354" s="76">
        <f t="shared" ref="I354:I357" si="204">B354-G354</f>
        <v>0</v>
      </c>
      <c r="J354" s="116"/>
    </row>
    <row r="355" spans="1:35" ht="20.100000000000001" customHeight="1" x14ac:dyDescent="0.25">
      <c r="A355" s="68" t="s">
        <v>1</v>
      </c>
      <c r="B355" s="76">
        <v>9000</v>
      </c>
      <c r="C355" s="76">
        <v>9000</v>
      </c>
      <c r="D355" s="76">
        <f t="shared" si="202"/>
        <v>100</v>
      </c>
      <c r="E355" s="76">
        <v>9000</v>
      </c>
      <c r="F355" s="76">
        <f t="shared" ref="F355:F356" si="205">E355/B355*100</f>
        <v>100</v>
      </c>
      <c r="G355" s="76">
        <v>9000</v>
      </c>
      <c r="H355" s="76">
        <f t="shared" si="203"/>
        <v>100</v>
      </c>
      <c r="I355" s="76">
        <f t="shared" si="204"/>
        <v>0</v>
      </c>
      <c r="J355" s="116"/>
    </row>
    <row r="356" spans="1:35" ht="20.100000000000001" customHeight="1" x14ac:dyDescent="0.25">
      <c r="A356" s="69" t="s">
        <v>2</v>
      </c>
      <c r="B356" s="80">
        <v>473.7</v>
      </c>
      <c r="C356" s="80">
        <v>473.7</v>
      </c>
      <c r="D356" s="80">
        <f t="shared" si="202"/>
        <v>100</v>
      </c>
      <c r="E356" s="80">
        <v>473.7</v>
      </c>
      <c r="F356" s="80">
        <f t="shared" si="205"/>
        <v>100</v>
      </c>
      <c r="G356" s="80">
        <v>473.7</v>
      </c>
      <c r="H356" s="80">
        <f t="shared" si="203"/>
        <v>100</v>
      </c>
      <c r="I356" s="80">
        <f t="shared" si="204"/>
        <v>0</v>
      </c>
      <c r="J356" s="116"/>
    </row>
    <row r="357" spans="1:35" ht="20.100000000000001" customHeight="1" x14ac:dyDescent="0.25">
      <c r="A357" s="41" t="s">
        <v>3</v>
      </c>
      <c r="B357" s="80">
        <v>0</v>
      </c>
      <c r="C357" s="80">
        <v>0</v>
      </c>
      <c r="D357" s="80">
        <v>0</v>
      </c>
      <c r="E357" s="80">
        <v>0</v>
      </c>
      <c r="F357" s="80">
        <v>0</v>
      </c>
      <c r="G357" s="80">
        <v>0</v>
      </c>
      <c r="H357" s="80">
        <v>0</v>
      </c>
      <c r="I357" s="80">
        <f t="shared" si="204"/>
        <v>0</v>
      </c>
      <c r="J357" s="117"/>
    </row>
    <row r="358" spans="1:35" s="12" customFormat="1" ht="20.100000000000001" customHeight="1" x14ac:dyDescent="0.25">
      <c r="A358" s="143" t="s">
        <v>41</v>
      </c>
      <c r="B358" s="144"/>
      <c r="C358" s="144"/>
      <c r="D358" s="144"/>
      <c r="E358" s="144"/>
      <c r="F358" s="144"/>
      <c r="G358" s="144"/>
      <c r="H358" s="144"/>
      <c r="I358" s="144"/>
      <c r="J358" s="145"/>
      <c r="K358" s="8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250"/>
    </row>
    <row r="359" spans="1:35" ht="20.100000000000001" customHeight="1" x14ac:dyDescent="0.25">
      <c r="A359" s="125" t="s">
        <v>116</v>
      </c>
      <c r="B359" s="126"/>
      <c r="C359" s="126"/>
      <c r="D359" s="126"/>
      <c r="E359" s="126"/>
      <c r="F359" s="126"/>
      <c r="G359" s="126"/>
      <c r="H359" s="126"/>
      <c r="I359" s="126"/>
      <c r="J359" s="127"/>
    </row>
    <row r="360" spans="1:35" s="87" customFormat="1" ht="20.100000000000001" customHeight="1" x14ac:dyDescent="0.25">
      <c r="A360" s="128" t="s">
        <v>83</v>
      </c>
      <c r="B360" s="129"/>
      <c r="C360" s="129"/>
      <c r="D360" s="129"/>
      <c r="E360" s="129"/>
      <c r="F360" s="129"/>
      <c r="G360" s="129"/>
      <c r="H360" s="129"/>
      <c r="I360" s="129"/>
      <c r="J360" s="130"/>
      <c r="K360" s="14"/>
      <c r="L360" s="253"/>
      <c r="M360" s="253"/>
      <c r="N360" s="253"/>
      <c r="O360" s="253"/>
      <c r="P360" s="253"/>
      <c r="Q360" s="253"/>
      <c r="R360" s="253"/>
      <c r="S360" s="253"/>
      <c r="T360" s="253"/>
      <c r="U360" s="253"/>
      <c r="V360" s="253"/>
      <c r="W360" s="253"/>
      <c r="X360" s="253"/>
      <c r="Y360" s="253"/>
      <c r="Z360" s="253"/>
      <c r="AA360" s="253"/>
      <c r="AB360" s="253"/>
      <c r="AC360" s="253"/>
      <c r="AD360" s="253"/>
      <c r="AE360" s="253"/>
      <c r="AF360" s="253"/>
      <c r="AG360" s="253"/>
      <c r="AH360" s="253"/>
      <c r="AI360" s="265"/>
    </row>
    <row r="361" spans="1:35" s="14" customFormat="1" ht="20.100000000000001" customHeight="1" x14ac:dyDescent="0.25">
      <c r="A361" s="131" t="s">
        <v>84</v>
      </c>
      <c r="B361" s="132"/>
      <c r="C361" s="132"/>
      <c r="D361" s="132"/>
      <c r="E361" s="132"/>
      <c r="F361" s="132"/>
      <c r="G361" s="132"/>
      <c r="H361" s="132"/>
      <c r="I361" s="132"/>
      <c r="J361" s="133"/>
      <c r="L361" s="253"/>
      <c r="M361" s="253"/>
      <c r="N361" s="253"/>
      <c r="O361" s="253"/>
      <c r="P361" s="253"/>
      <c r="Q361" s="253"/>
      <c r="R361" s="253"/>
      <c r="S361" s="253"/>
      <c r="T361" s="253"/>
      <c r="U361" s="253"/>
      <c r="V361" s="253"/>
      <c r="W361" s="253"/>
      <c r="X361" s="253"/>
      <c r="Y361" s="253"/>
      <c r="Z361" s="253"/>
      <c r="AA361" s="253"/>
      <c r="AB361" s="253"/>
      <c r="AC361" s="253"/>
      <c r="AD361" s="253"/>
      <c r="AE361" s="253"/>
      <c r="AF361" s="253"/>
      <c r="AG361" s="253"/>
      <c r="AH361" s="253"/>
      <c r="AI361" s="253"/>
    </row>
    <row r="362" spans="1:35" ht="20.100000000000001" customHeight="1" x14ac:dyDescent="0.25">
      <c r="A362" s="134" t="s">
        <v>50</v>
      </c>
      <c r="B362" s="135"/>
      <c r="C362" s="135"/>
      <c r="D362" s="135"/>
      <c r="E362" s="135"/>
      <c r="F362" s="135"/>
      <c r="G362" s="135"/>
      <c r="H362" s="135"/>
      <c r="I362" s="135"/>
      <c r="J362" s="136"/>
    </row>
    <row r="363" spans="1:35" ht="102" customHeight="1" x14ac:dyDescent="0.25">
      <c r="A363" s="27" t="s">
        <v>213</v>
      </c>
      <c r="B363" s="76">
        <f>SUM(B364:B367)</f>
        <v>1442.8000000000002</v>
      </c>
      <c r="C363" s="76">
        <f>SUM(C364:C367)</f>
        <v>1360.3</v>
      </c>
      <c r="D363" s="76">
        <f t="shared" ref="D363:D366" si="206">C363/B363*100</f>
        <v>94.281951760465745</v>
      </c>
      <c r="E363" s="76">
        <f>SUM(E364:E367)</f>
        <v>1358</v>
      </c>
      <c r="F363" s="76">
        <f>E363/B363*100</f>
        <v>94.122539506515096</v>
      </c>
      <c r="G363" s="76">
        <f>SUM(G364:G367)</f>
        <v>1358</v>
      </c>
      <c r="H363" s="76">
        <f t="shared" ref="H363:H366" si="207">G363/B363*100</f>
        <v>94.122539506515096</v>
      </c>
      <c r="I363" s="76">
        <f>B363-G363</f>
        <v>84.800000000000182</v>
      </c>
      <c r="J363" s="115" t="s">
        <v>180</v>
      </c>
    </row>
    <row r="364" spans="1:35" ht="20.100000000000001" customHeight="1" x14ac:dyDescent="0.25">
      <c r="A364" s="39" t="s">
        <v>0</v>
      </c>
      <c r="B364" s="76">
        <v>0</v>
      </c>
      <c r="C364" s="76">
        <v>0</v>
      </c>
      <c r="D364" s="76">
        <v>0</v>
      </c>
      <c r="E364" s="99">
        <v>0</v>
      </c>
      <c r="F364" s="76">
        <v>0</v>
      </c>
      <c r="G364" s="76">
        <v>0</v>
      </c>
      <c r="H364" s="76">
        <v>0</v>
      </c>
      <c r="I364" s="76">
        <f t="shared" ref="I364:I367" si="208">B364-G364</f>
        <v>0</v>
      </c>
      <c r="J364" s="116"/>
    </row>
    <row r="365" spans="1:35" ht="20.100000000000001" customHeight="1" x14ac:dyDescent="0.25">
      <c r="A365" s="39" t="s">
        <v>1</v>
      </c>
      <c r="B365" s="76">
        <v>1038.7</v>
      </c>
      <c r="C365" s="76">
        <v>980</v>
      </c>
      <c r="D365" s="76">
        <f t="shared" si="206"/>
        <v>94.348705112159422</v>
      </c>
      <c r="E365" s="76">
        <v>980</v>
      </c>
      <c r="F365" s="76">
        <f t="shared" ref="F365:F366" si="209">E365/B365*100</f>
        <v>94.348705112159422</v>
      </c>
      <c r="G365" s="76">
        <v>980</v>
      </c>
      <c r="H365" s="76">
        <f t="shared" si="207"/>
        <v>94.348705112159422</v>
      </c>
      <c r="I365" s="76">
        <f t="shared" si="208"/>
        <v>58.700000000000045</v>
      </c>
      <c r="J365" s="116"/>
    </row>
    <row r="366" spans="1:35" ht="20.100000000000001" customHeight="1" x14ac:dyDescent="0.25">
      <c r="A366" s="41" t="s">
        <v>2</v>
      </c>
      <c r="B366" s="80">
        <v>404.1</v>
      </c>
      <c r="C366" s="80">
        <v>380.3</v>
      </c>
      <c r="D366" s="80">
        <f t="shared" si="206"/>
        <v>94.110368720613707</v>
      </c>
      <c r="E366" s="80">
        <v>378</v>
      </c>
      <c r="F366" s="80">
        <f t="shared" si="209"/>
        <v>93.541202672605777</v>
      </c>
      <c r="G366" s="80">
        <v>378</v>
      </c>
      <c r="H366" s="80">
        <f t="shared" si="207"/>
        <v>93.541202672605777</v>
      </c>
      <c r="I366" s="80">
        <f t="shared" si="208"/>
        <v>26.100000000000023</v>
      </c>
      <c r="J366" s="116"/>
    </row>
    <row r="367" spans="1:35" ht="20.100000000000001" customHeight="1" x14ac:dyDescent="0.25">
      <c r="A367" s="41" t="s">
        <v>3</v>
      </c>
      <c r="B367" s="80">
        <v>0</v>
      </c>
      <c r="C367" s="80">
        <v>0</v>
      </c>
      <c r="D367" s="80">
        <v>0</v>
      </c>
      <c r="E367" s="72">
        <v>0</v>
      </c>
      <c r="F367" s="80">
        <v>0</v>
      </c>
      <c r="G367" s="80">
        <v>0</v>
      </c>
      <c r="H367" s="80">
        <v>0</v>
      </c>
      <c r="I367" s="80">
        <f t="shared" si="208"/>
        <v>0</v>
      </c>
      <c r="J367" s="117"/>
    </row>
    <row r="368" spans="1:35" s="12" customFormat="1" ht="20.100000000000001" customHeight="1" x14ac:dyDescent="0.25">
      <c r="A368" s="143" t="s">
        <v>43</v>
      </c>
      <c r="B368" s="144"/>
      <c r="C368" s="144"/>
      <c r="D368" s="144"/>
      <c r="E368" s="144"/>
      <c r="F368" s="144"/>
      <c r="G368" s="144"/>
      <c r="H368" s="144"/>
      <c r="I368" s="144"/>
      <c r="J368" s="145"/>
      <c r="K368" s="8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250"/>
    </row>
    <row r="369" spans="1:35" ht="20.100000000000001" customHeight="1" x14ac:dyDescent="0.25">
      <c r="A369" s="152" t="s">
        <v>146</v>
      </c>
      <c r="B369" s="153"/>
      <c r="C369" s="153"/>
      <c r="D369" s="153"/>
      <c r="E369" s="153"/>
      <c r="F369" s="153"/>
      <c r="G369" s="153"/>
      <c r="H369" s="153"/>
      <c r="I369" s="153"/>
      <c r="J369" s="154"/>
    </row>
    <row r="370" spans="1:35" s="5" customFormat="1" ht="20.100000000000001" customHeight="1" x14ac:dyDescent="0.25">
      <c r="A370" s="128" t="s">
        <v>88</v>
      </c>
      <c r="B370" s="129"/>
      <c r="C370" s="129"/>
      <c r="D370" s="129"/>
      <c r="E370" s="129"/>
      <c r="F370" s="129"/>
      <c r="G370" s="129"/>
      <c r="H370" s="129"/>
      <c r="I370" s="129"/>
      <c r="J370" s="130"/>
      <c r="K370" s="226"/>
      <c r="L370" s="266"/>
      <c r="M370" s="266"/>
      <c r="N370" s="266"/>
      <c r="O370" s="266"/>
      <c r="P370" s="266"/>
      <c r="Q370" s="266"/>
      <c r="R370" s="266"/>
      <c r="S370" s="266"/>
      <c r="T370" s="266"/>
      <c r="U370" s="266"/>
      <c r="V370" s="266"/>
      <c r="W370" s="266"/>
      <c r="X370" s="266"/>
      <c r="Y370" s="266"/>
      <c r="Z370" s="266"/>
      <c r="AA370" s="266"/>
      <c r="AB370" s="266"/>
      <c r="AC370" s="266"/>
      <c r="AD370" s="266"/>
      <c r="AE370" s="266"/>
      <c r="AF370" s="266"/>
      <c r="AG370" s="266"/>
      <c r="AH370" s="266"/>
      <c r="AI370" s="267"/>
    </row>
    <row r="371" spans="1:35" s="5" customFormat="1" ht="20.100000000000001" customHeight="1" x14ac:dyDescent="0.25">
      <c r="A371" s="155" t="s">
        <v>164</v>
      </c>
      <c r="B371" s="156"/>
      <c r="C371" s="156"/>
      <c r="D371" s="156"/>
      <c r="E371" s="156"/>
      <c r="F371" s="156"/>
      <c r="G371" s="156"/>
      <c r="H371" s="156"/>
      <c r="I371" s="156"/>
      <c r="J371" s="157"/>
      <c r="K371" s="226"/>
      <c r="L371" s="266"/>
      <c r="M371" s="266"/>
      <c r="N371" s="266"/>
      <c r="O371" s="266"/>
      <c r="P371" s="266"/>
      <c r="Q371" s="266"/>
      <c r="R371" s="266"/>
      <c r="S371" s="266"/>
      <c r="T371" s="266"/>
      <c r="U371" s="266"/>
      <c r="V371" s="266"/>
      <c r="W371" s="266"/>
      <c r="X371" s="266"/>
      <c r="Y371" s="266"/>
      <c r="Z371" s="266"/>
      <c r="AA371" s="266"/>
      <c r="AB371" s="266"/>
      <c r="AC371" s="266"/>
      <c r="AD371" s="266"/>
      <c r="AE371" s="266"/>
      <c r="AF371" s="266"/>
      <c r="AG371" s="266"/>
      <c r="AH371" s="266"/>
      <c r="AI371" s="267"/>
    </row>
    <row r="372" spans="1:35" ht="20.100000000000001" customHeight="1" x14ac:dyDescent="0.25">
      <c r="A372" s="134" t="s">
        <v>20</v>
      </c>
      <c r="B372" s="135"/>
      <c r="C372" s="135"/>
      <c r="D372" s="135"/>
      <c r="E372" s="135"/>
      <c r="F372" s="135"/>
      <c r="G372" s="135"/>
      <c r="H372" s="135"/>
      <c r="I372" s="135"/>
      <c r="J372" s="136"/>
    </row>
    <row r="373" spans="1:35" ht="187.5" customHeight="1" x14ac:dyDescent="0.25">
      <c r="A373" s="27" t="s">
        <v>147</v>
      </c>
      <c r="B373" s="76">
        <f>SUM(B374:B377)</f>
        <v>5874.7</v>
      </c>
      <c r="C373" s="76">
        <f>SUM(C374:C377)</f>
        <v>5874.7</v>
      </c>
      <c r="D373" s="76">
        <f t="shared" ref="D373:D376" si="210">C373/B373*100</f>
        <v>100</v>
      </c>
      <c r="E373" s="76">
        <f>SUM(E374:E377)</f>
        <v>5874.7</v>
      </c>
      <c r="F373" s="76">
        <f t="shared" ref="F373:F376" si="211">E373/B373*100</f>
        <v>100</v>
      </c>
      <c r="G373" s="76">
        <f>SUM(G374:G377)</f>
        <v>5874.7</v>
      </c>
      <c r="H373" s="76">
        <f t="shared" ref="H373:H376" si="212">G373/B373*100</f>
        <v>100</v>
      </c>
      <c r="I373" s="76">
        <f t="shared" ref="I373:I377" si="213">B373-G373</f>
        <v>0</v>
      </c>
      <c r="J373" s="115" t="s">
        <v>163</v>
      </c>
    </row>
    <row r="374" spans="1:35" ht="20.100000000000001" customHeight="1" x14ac:dyDescent="0.25">
      <c r="A374" s="39" t="s">
        <v>0</v>
      </c>
      <c r="B374" s="76">
        <v>0</v>
      </c>
      <c r="C374" s="76">
        <v>0</v>
      </c>
      <c r="D374" s="76">
        <v>0</v>
      </c>
      <c r="E374" s="76">
        <v>0</v>
      </c>
      <c r="F374" s="76">
        <v>0</v>
      </c>
      <c r="G374" s="76">
        <v>0</v>
      </c>
      <c r="H374" s="76">
        <v>0</v>
      </c>
      <c r="I374" s="76">
        <f t="shared" si="213"/>
        <v>0</v>
      </c>
      <c r="J374" s="116"/>
    </row>
    <row r="375" spans="1:35" ht="20.100000000000001" customHeight="1" x14ac:dyDescent="0.25">
      <c r="A375" s="39" t="s">
        <v>1</v>
      </c>
      <c r="B375" s="76">
        <v>5287.2</v>
      </c>
      <c r="C375" s="76">
        <v>5287.2</v>
      </c>
      <c r="D375" s="76">
        <f t="shared" si="210"/>
        <v>100</v>
      </c>
      <c r="E375" s="76">
        <v>5287.2</v>
      </c>
      <c r="F375" s="76">
        <f t="shared" si="211"/>
        <v>100</v>
      </c>
      <c r="G375" s="76">
        <v>5287.2</v>
      </c>
      <c r="H375" s="76">
        <f t="shared" si="212"/>
        <v>100</v>
      </c>
      <c r="I375" s="76">
        <f t="shared" si="213"/>
        <v>0</v>
      </c>
      <c r="J375" s="116"/>
    </row>
    <row r="376" spans="1:35" ht="20.100000000000001" customHeight="1" x14ac:dyDescent="0.25">
      <c r="A376" s="41" t="s">
        <v>2</v>
      </c>
      <c r="B376" s="80">
        <v>587.5</v>
      </c>
      <c r="C376" s="80">
        <v>587.5</v>
      </c>
      <c r="D376" s="80">
        <f t="shared" si="210"/>
        <v>100</v>
      </c>
      <c r="E376" s="80">
        <v>587.5</v>
      </c>
      <c r="F376" s="80">
        <f t="shared" si="211"/>
        <v>100</v>
      </c>
      <c r="G376" s="80">
        <v>587.5</v>
      </c>
      <c r="H376" s="80">
        <f t="shared" si="212"/>
        <v>100</v>
      </c>
      <c r="I376" s="80">
        <f t="shared" si="213"/>
        <v>0</v>
      </c>
      <c r="J376" s="116"/>
    </row>
    <row r="377" spans="1:35" ht="20.100000000000001" customHeight="1" x14ac:dyDescent="0.25">
      <c r="A377" s="41" t="s">
        <v>3</v>
      </c>
      <c r="B377" s="80">
        <v>0</v>
      </c>
      <c r="C377" s="80">
        <v>0</v>
      </c>
      <c r="D377" s="80">
        <v>0</v>
      </c>
      <c r="E377" s="80">
        <v>0</v>
      </c>
      <c r="F377" s="80">
        <v>0</v>
      </c>
      <c r="G377" s="80">
        <v>0</v>
      </c>
      <c r="H377" s="80">
        <v>0</v>
      </c>
      <c r="I377" s="80">
        <f t="shared" si="213"/>
        <v>0</v>
      </c>
      <c r="J377" s="117"/>
    </row>
    <row r="378" spans="1:35" s="12" customFormat="1" ht="20.100000000000001" customHeight="1" x14ac:dyDescent="0.25">
      <c r="A378" s="143" t="s">
        <v>58</v>
      </c>
      <c r="B378" s="144"/>
      <c r="C378" s="144"/>
      <c r="D378" s="144"/>
      <c r="E378" s="144"/>
      <c r="F378" s="144"/>
      <c r="G378" s="144"/>
      <c r="H378" s="144"/>
      <c r="I378" s="144"/>
      <c r="J378" s="145"/>
      <c r="K378" s="8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250"/>
    </row>
    <row r="379" spans="1:35" ht="20.100000000000001" customHeight="1" x14ac:dyDescent="0.25">
      <c r="A379" s="152" t="s">
        <v>148</v>
      </c>
      <c r="B379" s="153"/>
      <c r="C379" s="153"/>
      <c r="D379" s="153"/>
      <c r="E379" s="153"/>
      <c r="F379" s="153"/>
      <c r="G379" s="153"/>
      <c r="H379" s="153"/>
      <c r="I379" s="153"/>
      <c r="J379" s="154"/>
    </row>
    <row r="380" spans="1:35" s="28" customFormat="1" ht="20.100000000000001" customHeight="1" x14ac:dyDescent="0.25">
      <c r="A380" s="146" t="s">
        <v>80</v>
      </c>
      <c r="B380" s="147"/>
      <c r="C380" s="147"/>
      <c r="D380" s="147"/>
      <c r="E380" s="147"/>
      <c r="F380" s="147"/>
      <c r="G380" s="147"/>
      <c r="H380" s="147"/>
      <c r="I380" s="147"/>
      <c r="J380" s="148"/>
      <c r="K380" s="8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264"/>
    </row>
    <row r="381" spans="1:35" s="8" customFormat="1" ht="20.100000000000001" customHeight="1" x14ac:dyDescent="0.25">
      <c r="A381" s="149" t="s">
        <v>79</v>
      </c>
      <c r="B381" s="150"/>
      <c r="C381" s="150"/>
      <c r="D381" s="150"/>
      <c r="E381" s="150"/>
      <c r="F381" s="150"/>
      <c r="G381" s="150"/>
      <c r="H381" s="150"/>
      <c r="I381" s="150"/>
      <c r="J381" s="151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</row>
    <row r="382" spans="1:35" ht="20.100000000000001" customHeight="1" x14ac:dyDescent="0.25">
      <c r="A382" s="134" t="s">
        <v>59</v>
      </c>
      <c r="B382" s="135"/>
      <c r="C382" s="135"/>
      <c r="D382" s="135"/>
      <c r="E382" s="135"/>
      <c r="F382" s="135"/>
      <c r="G382" s="135"/>
      <c r="H382" s="135"/>
      <c r="I382" s="135"/>
      <c r="J382" s="136"/>
    </row>
    <row r="383" spans="1:35" ht="409.6" customHeight="1" x14ac:dyDescent="0.25">
      <c r="A383" s="86" t="s">
        <v>149</v>
      </c>
      <c r="B383" s="76">
        <f>SUM(B384:B387)</f>
        <v>26315.8</v>
      </c>
      <c r="C383" s="76">
        <f>SUM(C384:C387)</f>
        <v>26315.8</v>
      </c>
      <c r="D383" s="76">
        <f t="shared" ref="D383:D386" si="214">C383/B383*100</f>
        <v>100</v>
      </c>
      <c r="E383" s="76">
        <f>SUM(E384:E387)</f>
        <v>26315.8</v>
      </c>
      <c r="F383" s="76">
        <f t="shared" ref="F383:F386" si="215">E383/B383*100</f>
        <v>100</v>
      </c>
      <c r="G383" s="76">
        <f>SUM(G384:G387)</f>
        <v>0</v>
      </c>
      <c r="H383" s="76">
        <f t="shared" ref="H383:H386" si="216">G383/B383*100</f>
        <v>0</v>
      </c>
      <c r="I383" s="76">
        <f t="shared" ref="I383:I387" si="217">B383-G383</f>
        <v>26315.8</v>
      </c>
      <c r="J383" s="115" t="s">
        <v>181</v>
      </c>
    </row>
    <row r="384" spans="1:35" ht="26.25" customHeight="1" x14ac:dyDescent="0.25">
      <c r="A384" s="39" t="s">
        <v>0</v>
      </c>
      <c r="B384" s="76">
        <v>0</v>
      </c>
      <c r="C384" s="76">
        <v>0</v>
      </c>
      <c r="D384" s="76">
        <v>0</v>
      </c>
      <c r="E384" s="76">
        <v>0</v>
      </c>
      <c r="F384" s="76">
        <v>0</v>
      </c>
      <c r="G384" s="76">
        <v>0</v>
      </c>
      <c r="H384" s="76">
        <v>0</v>
      </c>
      <c r="I384" s="76">
        <f t="shared" si="217"/>
        <v>0</v>
      </c>
      <c r="J384" s="116"/>
    </row>
    <row r="385" spans="1:35" ht="26.25" customHeight="1" x14ac:dyDescent="0.25">
      <c r="A385" s="39" t="s">
        <v>1</v>
      </c>
      <c r="B385" s="76">
        <v>25000</v>
      </c>
      <c r="C385" s="76">
        <v>25000</v>
      </c>
      <c r="D385" s="76">
        <f t="shared" si="214"/>
        <v>100</v>
      </c>
      <c r="E385" s="76">
        <v>25000</v>
      </c>
      <c r="F385" s="76">
        <f t="shared" si="215"/>
        <v>100</v>
      </c>
      <c r="G385" s="76">
        <v>0</v>
      </c>
      <c r="H385" s="76">
        <f t="shared" si="216"/>
        <v>0</v>
      </c>
      <c r="I385" s="76">
        <f t="shared" si="217"/>
        <v>25000</v>
      </c>
      <c r="J385" s="116"/>
    </row>
    <row r="386" spans="1:35" ht="26.25" customHeight="1" x14ac:dyDescent="0.25">
      <c r="A386" s="41" t="s">
        <v>2</v>
      </c>
      <c r="B386" s="80">
        <v>1315.8</v>
      </c>
      <c r="C386" s="80">
        <v>1315.8</v>
      </c>
      <c r="D386" s="80">
        <f t="shared" si="214"/>
        <v>100</v>
      </c>
      <c r="E386" s="80">
        <v>1315.8</v>
      </c>
      <c r="F386" s="80">
        <f t="shared" si="215"/>
        <v>100</v>
      </c>
      <c r="G386" s="80">
        <v>0</v>
      </c>
      <c r="H386" s="80">
        <f t="shared" si="216"/>
        <v>0</v>
      </c>
      <c r="I386" s="80">
        <f t="shared" si="217"/>
        <v>1315.8</v>
      </c>
      <c r="J386" s="116"/>
    </row>
    <row r="387" spans="1:35" ht="26.25" customHeight="1" x14ac:dyDescent="0.25">
      <c r="A387" s="41" t="s">
        <v>3</v>
      </c>
      <c r="B387" s="80">
        <v>0</v>
      </c>
      <c r="C387" s="80">
        <v>0</v>
      </c>
      <c r="D387" s="80">
        <v>0</v>
      </c>
      <c r="E387" s="80">
        <v>0</v>
      </c>
      <c r="F387" s="80">
        <v>0</v>
      </c>
      <c r="G387" s="80">
        <v>0</v>
      </c>
      <c r="H387" s="80">
        <v>0</v>
      </c>
      <c r="I387" s="80">
        <f t="shared" si="217"/>
        <v>0</v>
      </c>
      <c r="J387" s="117"/>
    </row>
    <row r="388" spans="1:35" s="12" customFormat="1" ht="20.100000000000001" customHeight="1" x14ac:dyDescent="0.25">
      <c r="A388" s="143" t="s">
        <v>54</v>
      </c>
      <c r="B388" s="144"/>
      <c r="C388" s="144"/>
      <c r="D388" s="144"/>
      <c r="E388" s="144"/>
      <c r="F388" s="144"/>
      <c r="G388" s="144"/>
      <c r="H388" s="144"/>
      <c r="I388" s="144"/>
      <c r="J388" s="145"/>
      <c r="K388" s="8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250"/>
    </row>
    <row r="389" spans="1:35" ht="20.100000000000001" customHeight="1" x14ac:dyDescent="0.25">
      <c r="A389" s="152" t="s">
        <v>150</v>
      </c>
      <c r="B389" s="153"/>
      <c r="C389" s="153"/>
      <c r="D389" s="153"/>
      <c r="E389" s="153"/>
      <c r="F389" s="153"/>
      <c r="G389" s="153"/>
      <c r="H389" s="153"/>
      <c r="I389" s="153"/>
      <c r="J389" s="154"/>
    </row>
    <row r="390" spans="1:35" ht="20.100000000000001" customHeight="1" x14ac:dyDescent="0.25">
      <c r="A390" s="158" t="s">
        <v>161</v>
      </c>
      <c r="B390" s="159"/>
      <c r="C390" s="159"/>
      <c r="D390" s="159"/>
      <c r="E390" s="159"/>
      <c r="F390" s="159"/>
      <c r="G390" s="159"/>
      <c r="H390" s="159"/>
      <c r="I390" s="159"/>
      <c r="J390" s="160"/>
    </row>
    <row r="391" spans="1:35" ht="20.100000000000001" customHeight="1" x14ac:dyDescent="0.25">
      <c r="A391" s="134" t="s">
        <v>55</v>
      </c>
      <c r="B391" s="135"/>
      <c r="C391" s="135"/>
      <c r="D391" s="135"/>
      <c r="E391" s="135"/>
      <c r="F391" s="135"/>
      <c r="G391" s="135"/>
      <c r="H391" s="135"/>
      <c r="I391" s="135"/>
      <c r="J391" s="136"/>
    </row>
    <row r="392" spans="1:35" ht="393" customHeight="1" x14ac:dyDescent="0.25">
      <c r="A392" s="27" t="s">
        <v>151</v>
      </c>
      <c r="B392" s="76">
        <f>SUM(B393:B396)</f>
        <v>2417.1999999999998</v>
      </c>
      <c r="C392" s="76">
        <f>SUM(C393:C396)</f>
        <v>1855.8</v>
      </c>
      <c r="D392" s="76">
        <f t="shared" ref="D392:D394" si="218">C392/B392*100</f>
        <v>76.774780738044029</v>
      </c>
      <c r="E392" s="76">
        <f>SUM(E393:E396)</f>
        <v>1855.8</v>
      </c>
      <c r="F392" s="76">
        <f t="shared" ref="F392:F394" si="219">E392/B392*100</f>
        <v>76.774780738044029</v>
      </c>
      <c r="G392" s="76">
        <f>SUM(G393:G396)</f>
        <v>1855.8</v>
      </c>
      <c r="H392" s="76">
        <f t="shared" ref="H392:H394" si="220">G392/B392*100</f>
        <v>76.774780738044029</v>
      </c>
      <c r="I392" s="76">
        <f t="shared" ref="I392:I396" si="221">B392-G392</f>
        <v>561.39999999999986</v>
      </c>
      <c r="J392" s="192" t="s">
        <v>162</v>
      </c>
    </row>
    <row r="393" spans="1:35" ht="20.100000000000001" customHeight="1" x14ac:dyDescent="0.25">
      <c r="A393" s="39" t="s">
        <v>0</v>
      </c>
      <c r="B393" s="76">
        <v>0</v>
      </c>
      <c r="C393" s="76">
        <v>0</v>
      </c>
      <c r="D393" s="76">
        <v>0</v>
      </c>
      <c r="E393" s="76">
        <v>0</v>
      </c>
      <c r="F393" s="76">
        <v>0</v>
      </c>
      <c r="G393" s="76">
        <v>0</v>
      </c>
      <c r="H393" s="76">
        <v>0</v>
      </c>
      <c r="I393" s="76">
        <f t="shared" si="221"/>
        <v>0</v>
      </c>
      <c r="J393" s="193"/>
    </row>
    <row r="394" spans="1:35" ht="20.100000000000001" customHeight="1" x14ac:dyDescent="0.25">
      <c r="A394" s="39" t="s">
        <v>1</v>
      </c>
      <c r="B394" s="76">
        <v>2417.1999999999998</v>
      </c>
      <c r="C394" s="76">
        <v>1855.8</v>
      </c>
      <c r="D394" s="76">
        <f t="shared" si="218"/>
        <v>76.774780738044029</v>
      </c>
      <c r="E394" s="76">
        <v>1855.8</v>
      </c>
      <c r="F394" s="76">
        <f t="shared" si="219"/>
        <v>76.774780738044029</v>
      </c>
      <c r="G394" s="76">
        <v>1855.8</v>
      </c>
      <c r="H394" s="76">
        <f t="shared" si="220"/>
        <v>76.774780738044029</v>
      </c>
      <c r="I394" s="76">
        <f t="shared" si="221"/>
        <v>561.39999999999986</v>
      </c>
      <c r="J394" s="193"/>
    </row>
    <row r="395" spans="1:35" ht="20.100000000000001" customHeight="1" x14ac:dyDescent="0.25">
      <c r="A395" s="41" t="s">
        <v>2</v>
      </c>
      <c r="B395" s="80">
        <v>0</v>
      </c>
      <c r="C395" s="80">
        <v>0</v>
      </c>
      <c r="D395" s="80">
        <v>0</v>
      </c>
      <c r="E395" s="80">
        <v>0</v>
      </c>
      <c r="F395" s="80">
        <v>0</v>
      </c>
      <c r="G395" s="80">
        <v>0</v>
      </c>
      <c r="H395" s="80">
        <v>0</v>
      </c>
      <c r="I395" s="80">
        <f t="shared" si="221"/>
        <v>0</v>
      </c>
      <c r="J395" s="193"/>
    </row>
    <row r="396" spans="1:35" ht="20.100000000000001" customHeight="1" x14ac:dyDescent="0.25">
      <c r="A396" s="41" t="s">
        <v>3</v>
      </c>
      <c r="B396" s="80">
        <v>0</v>
      </c>
      <c r="C396" s="80">
        <v>0</v>
      </c>
      <c r="D396" s="80">
        <v>0</v>
      </c>
      <c r="E396" s="80">
        <v>0</v>
      </c>
      <c r="F396" s="80">
        <v>0</v>
      </c>
      <c r="G396" s="80">
        <v>0</v>
      </c>
      <c r="H396" s="80">
        <v>0</v>
      </c>
      <c r="I396" s="80">
        <f t="shared" si="221"/>
        <v>0</v>
      </c>
      <c r="J396" s="194"/>
    </row>
    <row r="397" spans="1:35" s="12" customFormat="1" ht="20.100000000000001" customHeight="1" x14ac:dyDescent="0.25">
      <c r="A397" s="143" t="s">
        <v>56</v>
      </c>
      <c r="B397" s="144"/>
      <c r="C397" s="144"/>
      <c r="D397" s="144"/>
      <c r="E397" s="144"/>
      <c r="F397" s="144"/>
      <c r="G397" s="144"/>
      <c r="H397" s="144"/>
      <c r="I397" s="144"/>
      <c r="J397" s="145"/>
      <c r="K397" s="8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250"/>
    </row>
    <row r="398" spans="1:35" s="8" customFormat="1" ht="20.100000000000001" customHeight="1" x14ac:dyDescent="0.25">
      <c r="A398" s="125" t="s">
        <v>231</v>
      </c>
      <c r="B398" s="126"/>
      <c r="C398" s="126"/>
      <c r="D398" s="126"/>
      <c r="E398" s="126"/>
      <c r="F398" s="126"/>
      <c r="G398" s="126"/>
      <c r="H398" s="126"/>
      <c r="I398" s="126"/>
      <c r="J398" s="127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</row>
    <row r="399" spans="1:35" s="87" customFormat="1" ht="20.100000000000001" customHeight="1" x14ac:dyDescent="0.25">
      <c r="A399" s="128" t="s">
        <v>83</v>
      </c>
      <c r="B399" s="129"/>
      <c r="C399" s="129"/>
      <c r="D399" s="129"/>
      <c r="E399" s="129"/>
      <c r="F399" s="129"/>
      <c r="G399" s="129"/>
      <c r="H399" s="129"/>
      <c r="I399" s="129"/>
      <c r="J399" s="130"/>
      <c r="K399" s="14"/>
      <c r="L399" s="253"/>
      <c r="M399" s="253"/>
      <c r="N399" s="253"/>
      <c r="O399" s="253"/>
      <c r="P399" s="253"/>
      <c r="Q399" s="253"/>
      <c r="R399" s="253"/>
      <c r="S399" s="253"/>
      <c r="T399" s="253"/>
      <c r="U399" s="253"/>
      <c r="V399" s="253"/>
      <c r="W399" s="253"/>
      <c r="X399" s="253"/>
      <c r="Y399" s="253"/>
      <c r="Z399" s="253"/>
      <c r="AA399" s="253"/>
      <c r="AB399" s="253"/>
      <c r="AC399" s="253"/>
      <c r="AD399" s="253"/>
      <c r="AE399" s="253"/>
      <c r="AF399" s="253"/>
      <c r="AG399" s="253"/>
      <c r="AH399" s="253"/>
      <c r="AI399" s="265"/>
    </row>
    <row r="400" spans="1:35" s="14" customFormat="1" ht="20.100000000000001" customHeight="1" x14ac:dyDescent="0.25">
      <c r="A400" s="131" t="s">
        <v>84</v>
      </c>
      <c r="B400" s="132"/>
      <c r="C400" s="132"/>
      <c r="D400" s="132"/>
      <c r="E400" s="132"/>
      <c r="F400" s="132"/>
      <c r="G400" s="132"/>
      <c r="H400" s="132"/>
      <c r="I400" s="132"/>
      <c r="J400" s="133"/>
      <c r="L400" s="253"/>
      <c r="M400" s="253"/>
      <c r="N400" s="253"/>
      <c r="O400" s="253"/>
      <c r="P400" s="253"/>
      <c r="Q400" s="253"/>
      <c r="R400" s="253"/>
      <c r="S400" s="253"/>
      <c r="T400" s="253"/>
      <c r="U400" s="253"/>
      <c r="V400" s="253"/>
      <c r="W400" s="253"/>
      <c r="X400" s="253"/>
      <c r="Y400" s="253"/>
      <c r="Z400" s="253"/>
      <c r="AA400" s="253"/>
      <c r="AB400" s="253"/>
      <c r="AC400" s="253"/>
      <c r="AD400" s="253"/>
      <c r="AE400" s="253"/>
      <c r="AF400" s="253"/>
      <c r="AG400" s="253"/>
      <c r="AH400" s="253"/>
      <c r="AI400" s="253"/>
    </row>
    <row r="401" spans="1:35" ht="20.100000000000001" customHeight="1" x14ac:dyDescent="0.25">
      <c r="A401" s="134" t="s">
        <v>50</v>
      </c>
      <c r="B401" s="135"/>
      <c r="C401" s="135"/>
      <c r="D401" s="135"/>
      <c r="E401" s="135"/>
      <c r="F401" s="135"/>
      <c r="G401" s="135"/>
      <c r="H401" s="135"/>
      <c r="I401" s="135"/>
      <c r="J401" s="136"/>
    </row>
    <row r="402" spans="1:35" s="8" customFormat="1" ht="218.25" customHeight="1" x14ac:dyDescent="0.25">
      <c r="A402" s="85" t="s">
        <v>214</v>
      </c>
      <c r="B402" s="76">
        <f>SUM(B403:B406)</f>
        <v>1708.8</v>
      </c>
      <c r="C402" s="76">
        <f>SUM(C403:C406)</f>
        <v>1708.8</v>
      </c>
      <c r="D402" s="76">
        <f t="shared" ref="D402" si="222">C402/B402*100</f>
        <v>100</v>
      </c>
      <c r="E402" s="76">
        <f>SUM(E403:E406)</f>
        <v>1708.8</v>
      </c>
      <c r="F402" s="76">
        <f t="shared" ref="F402" si="223">E402/B402*100</f>
        <v>100</v>
      </c>
      <c r="G402" s="76">
        <f>SUM(G403:G406)</f>
        <v>1708.8</v>
      </c>
      <c r="H402" s="76">
        <f t="shared" ref="H402" si="224">G402/B402*100</f>
        <v>100</v>
      </c>
      <c r="I402" s="76">
        <f t="shared" ref="I402:I406" si="225">B402-G402</f>
        <v>0</v>
      </c>
      <c r="J402" s="118" t="s">
        <v>217</v>
      </c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</row>
    <row r="403" spans="1:35" s="8" customFormat="1" ht="20.100000000000001" customHeight="1" x14ac:dyDescent="0.25">
      <c r="A403" s="39" t="s">
        <v>0</v>
      </c>
      <c r="B403" s="76">
        <v>0</v>
      </c>
      <c r="C403" s="76">
        <v>0</v>
      </c>
      <c r="D403" s="76">
        <v>0</v>
      </c>
      <c r="E403" s="76">
        <v>0</v>
      </c>
      <c r="F403" s="76">
        <v>0</v>
      </c>
      <c r="G403" s="76">
        <v>0</v>
      </c>
      <c r="H403" s="76">
        <v>0</v>
      </c>
      <c r="I403" s="76">
        <f t="shared" si="225"/>
        <v>0</v>
      </c>
      <c r="J403" s="119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</row>
    <row r="404" spans="1:35" s="8" customFormat="1" ht="20.100000000000001" customHeight="1" x14ac:dyDescent="0.25">
      <c r="A404" s="39" t="s">
        <v>1</v>
      </c>
      <c r="B404" s="76">
        <v>1708.8</v>
      </c>
      <c r="C404" s="76">
        <v>1708.8</v>
      </c>
      <c r="D404" s="76">
        <f t="shared" ref="D404" si="226">C404/B404*100</f>
        <v>100</v>
      </c>
      <c r="E404" s="76">
        <v>1708.8</v>
      </c>
      <c r="F404" s="76">
        <f t="shared" ref="F404" si="227">E404/B404*100</f>
        <v>100</v>
      </c>
      <c r="G404" s="76">
        <v>1708.8</v>
      </c>
      <c r="H404" s="76">
        <f t="shared" ref="H404" si="228">G404/B404*100</f>
        <v>100</v>
      </c>
      <c r="I404" s="76">
        <f t="shared" si="225"/>
        <v>0</v>
      </c>
      <c r="J404" s="119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</row>
    <row r="405" spans="1:35" s="8" customFormat="1" ht="20.100000000000001" customHeight="1" x14ac:dyDescent="0.25">
      <c r="A405" s="41" t="s">
        <v>2</v>
      </c>
      <c r="B405" s="80">
        <v>0</v>
      </c>
      <c r="C405" s="80">
        <v>0</v>
      </c>
      <c r="D405" s="80">
        <v>0</v>
      </c>
      <c r="E405" s="80">
        <v>0</v>
      </c>
      <c r="F405" s="80">
        <v>0</v>
      </c>
      <c r="G405" s="80">
        <v>0</v>
      </c>
      <c r="H405" s="80">
        <v>0</v>
      </c>
      <c r="I405" s="80">
        <f t="shared" si="225"/>
        <v>0</v>
      </c>
      <c r="J405" s="119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</row>
    <row r="406" spans="1:35" s="8" customFormat="1" ht="20.100000000000001" customHeight="1" x14ac:dyDescent="0.25">
      <c r="A406" s="41" t="s">
        <v>3</v>
      </c>
      <c r="B406" s="80">
        <v>0</v>
      </c>
      <c r="C406" s="80">
        <v>0</v>
      </c>
      <c r="D406" s="80">
        <v>0</v>
      </c>
      <c r="E406" s="80">
        <v>0</v>
      </c>
      <c r="F406" s="80">
        <v>0</v>
      </c>
      <c r="G406" s="80">
        <v>0</v>
      </c>
      <c r="H406" s="80">
        <v>0</v>
      </c>
      <c r="I406" s="80">
        <f t="shared" si="225"/>
        <v>0</v>
      </c>
      <c r="J406" s="120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</row>
    <row r="407" spans="1:35" s="8" customFormat="1" ht="177.75" customHeight="1" x14ac:dyDescent="0.25">
      <c r="A407" s="85" t="s">
        <v>215</v>
      </c>
      <c r="B407" s="76">
        <f>SUM(B408:B411)</f>
        <v>25642.400000000001</v>
      </c>
      <c r="C407" s="76">
        <f>SUM(C408:C411)</f>
        <v>25642.400000000001</v>
      </c>
      <c r="D407" s="76">
        <f t="shared" ref="D407" si="229">C407/B407*100</f>
        <v>100</v>
      </c>
      <c r="E407" s="76">
        <f>SUM(E408:E411)</f>
        <v>25642.400000000001</v>
      </c>
      <c r="F407" s="76">
        <f t="shared" ref="F407" si="230">E407/B407*100</f>
        <v>100</v>
      </c>
      <c r="G407" s="76">
        <f>SUM(G408:G411)</f>
        <v>25642.400000000001</v>
      </c>
      <c r="H407" s="76">
        <f t="shared" ref="H407" si="231">G407/B407*100</f>
        <v>100</v>
      </c>
      <c r="I407" s="76">
        <f t="shared" ref="I407:I416" si="232">B407-G407</f>
        <v>0</v>
      </c>
      <c r="J407" s="118" t="s">
        <v>218</v>
      </c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</row>
    <row r="408" spans="1:35" s="8" customFormat="1" ht="20.100000000000001" customHeight="1" x14ac:dyDescent="0.25">
      <c r="A408" s="39" t="s">
        <v>0</v>
      </c>
      <c r="B408" s="76">
        <v>0</v>
      </c>
      <c r="C408" s="76">
        <v>0</v>
      </c>
      <c r="D408" s="76">
        <v>0</v>
      </c>
      <c r="E408" s="76">
        <v>0</v>
      </c>
      <c r="F408" s="76">
        <v>0</v>
      </c>
      <c r="G408" s="76">
        <v>0</v>
      </c>
      <c r="H408" s="76">
        <v>0</v>
      </c>
      <c r="I408" s="76">
        <f t="shared" si="232"/>
        <v>0</v>
      </c>
      <c r="J408" s="119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</row>
    <row r="409" spans="1:35" s="8" customFormat="1" ht="20.100000000000001" customHeight="1" x14ac:dyDescent="0.25">
      <c r="A409" s="39" t="s">
        <v>1</v>
      </c>
      <c r="B409" s="76">
        <v>25642.400000000001</v>
      </c>
      <c r="C409" s="76">
        <v>25642.400000000001</v>
      </c>
      <c r="D409" s="76">
        <f t="shared" ref="D409" si="233">C409/B409*100</f>
        <v>100</v>
      </c>
      <c r="E409" s="76">
        <v>25642.400000000001</v>
      </c>
      <c r="F409" s="76">
        <f t="shared" ref="F409" si="234">E409/B409*100</f>
        <v>100</v>
      </c>
      <c r="G409" s="76">
        <v>25642.400000000001</v>
      </c>
      <c r="H409" s="76">
        <f t="shared" ref="H409" si="235">G409/B409*100</f>
        <v>100</v>
      </c>
      <c r="I409" s="76">
        <f t="shared" si="232"/>
        <v>0</v>
      </c>
      <c r="J409" s="119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</row>
    <row r="410" spans="1:35" s="8" customFormat="1" ht="20.100000000000001" customHeight="1" x14ac:dyDescent="0.25">
      <c r="A410" s="41" t="s">
        <v>2</v>
      </c>
      <c r="B410" s="80">
        <v>0</v>
      </c>
      <c r="C410" s="80">
        <v>0</v>
      </c>
      <c r="D410" s="80">
        <v>0</v>
      </c>
      <c r="E410" s="80">
        <v>0</v>
      </c>
      <c r="F410" s="80">
        <v>0</v>
      </c>
      <c r="G410" s="80">
        <v>0</v>
      </c>
      <c r="H410" s="80">
        <v>0</v>
      </c>
      <c r="I410" s="80">
        <f t="shared" si="232"/>
        <v>0</v>
      </c>
      <c r="J410" s="119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</row>
    <row r="411" spans="1:35" s="8" customFormat="1" ht="20.100000000000001" customHeight="1" x14ac:dyDescent="0.25">
      <c r="A411" s="41" t="s">
        <v>3</v>
      </c>
      <c r="B411" s="80">
        <v>0</v>
      </c>
      <c r="C411" s="80">
        <v>0</v>
      </c>
      <c r="D411" s="80">
        <v>0</v>
      </c>
      <c r="E411" s="80">
        <v>0</v>
      </c>
      <c r="F411" s="80">
        <v>0</v>
      </c>
      <c r="G411" s="80">
        <v>0</v>
      </c>
      <c r="H411" s="80">
        <v>0</v>
      </c>
      <c r="I411" s="80">
        <f t="shared" si="232"/>
        <v>0</v>
      </c>
      <c r="J411" s="120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</row>
    <row r="412" spans="1:35" s="8" customFormat="1" ht="177" customHeight="1" x14ac:dyDescent="0.25">
      <c r="A412" s="85" t="s">
        <v>216</v>
      </c>
      <c r="B412" s="76">
        <f>SUM(B413:B416)</f>
        <v>151508</v>
      </c>
      <c r="C412" s="76">
        <f>SUM(C413:C416)</f>
        <v>151508</v>
      </c>
      <c r="D412" s="76">
        <f t="shared" ref="D412" si="236">C412/B412*100</f>
        <v>100</v>
      </c>
      <c r="E412" s="76">
        <f>SUM(E413:E416)</f>
        <v>151508</v>
      </c>
      <c r="F412" s="76">
        <f t="shared" ref="F412" si="237">E412/B412*100</f>
        <v>100</v>
      </c>
      <c r="G412" s="76">
        <f>SUM(G413:G416)</f>
        <v>151508</v>
      </c>
      <c r="H412" s="76">
        <f t="shared" ref="H412" si="238">G412/B412*100</f>
        <v>100</v>
      </c>
      <c r="I412" s="76">
        <f t="shared" si="232"/>
        <v>0</v>
      </c>
      <c r="J412" s="118" t="s">
        <v>219</v>
      </c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</row>
    <row r="413" spans="1:35" s="8" customFormat="1" ht="20.100000000000001" customHeight="1" x14ac:dyDescent="0.25">
      <c r="A413" s="39" t="s">
        <v>0</v>
      </c>
      <c r="B413" s="76">
        <v>0</v>
      </c>
      <c r="C413" s="76">
        <v>0</v>
      </c>
      <c r="D413" s="76">
        <v>0</v>
      </c>
      <c r="E413" s="76">
        <v>0</v>
      </c>
      <c r="F413" s="76">
        <v>0</v>
      </c>
      <c r="G413" s="76">
        <v>0</v>
      </c>
      <c r="H413" s="76">
        <v>0</v>
      </c>
      <c r="I413" s="76">
        <f t="shared" si="232"/>
        <v>0</v>
      </c>
      <c r="J413" s="119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</row>
    <row r="414" spans="1:35" s="8" customFormat="1" ht="20.100000000000001" customHeight="1" x14ac:dyDescent="0.25">
      <c r="A414" s="39" t="s">
        <v>1</v>
      </c>
      <c r="B414" s="76">
        <v>151508</v>
      </c>
      <c r="C414" s="76">
        <v>151508</v>
      </c>
      <c r="D414" s="76">
        <f t="shared" ref="D414" si="239">C414/B414*100</f>
        <v>100</v>
      </c>
      <c r="E414" s="76">
        <v>151508</v>
      </c>
      <c r="F414" s="76">
        <f t="shared" ref="F414" si="240">E414/B414*100</f>
        <v>100</v>
      </c>
      <c r="G414" s="76">
        <v>151508</v>
      </c>
      <c r="H414" s="76">
        <f t="shared" ref="H414" si="241">G414/B414*100</f>
        <v>100</v>
      </c>
      <c r="I414" s="76">
        <f t="shared" si="232"/>
        <v>0</v>
      </c>
      <c r="J414" s="119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</row>
    <row r="415" spans="1:35" s="8" customFormat="1" ht="20.100000000000001" customHeight="1" x14ac:dyDescent="0.25">
      <c r="A415" s="41" t="s">
        <v>2</v>
      </c>
      <c r="B415" s="80">
        <v>0</v>
      </c>
      <c r="C415" s="80">
        <v>0</v>
      </c>
      <c r="D415" s="80">
        <v>0</v>
      </c>
      <c r="E415" s="80">
        <v>0</v>
      </c>
      <c r="F415" s="80">
        <v>0</v>
      </c>
      <c r="G415" s="80">
        <v>0</v>
      </c>
      <c r="H415" s="80">
        <v>0</v>
      </c>
      <c r="I415" s="80">
        <f t="shared" si="232"/>
        <v>0</v>
      </c>
      <c r="J415" s="119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</row>
    <row r="416" spans="1:35" s="8" customFormat="1" ht="20.100000000000001" customHeight="1" x14ac:dyDescent="0.25">
      <c r="A416" s="41" t="s">
        <v>3</v>
      </c>
      <c r="B416" s="80">
        <v>0</v>
      </c>
      <c r="C416" s="80">
        <v>0</v>
      </c>
      <c r="D416" s="80">
        <v>0</v>
      </c>
      <c r="E416" s="80">
        <v>0</v>
      </c>
      <c r="F416" s="80">
        <v>0</v>
      </c>
      <c r="G416" s="80">
        <v>0</v>
      </c>
      <c r="H416" s="80">
        <v>0</v>
      </c>
      <c r="I416" s="80">
        <f t="shared" si="232"/>
        <v>0</v>
      </c>
      <c r="J416" s="120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</row>
    <row r="417" spans="1:36" s="89" customFormat="1" ht="20.100000000000001" customHeight="1" x14ac:dyDescent="0.25">
      <c r="A417" s="121" t="s">
        <v>201</v>
      </c>
      <c r="B417" s="121"/>
      <c r="C417" s="121"/>
      <c r="D417" s="121"/>
      <c r="E417" s="121"/>
      <c r="F417" s="121"/>
      <c r="G417" s="121"/>
      <c r="H417" s="121"/>
      <c r="I417" s="121"/>
      <c r="J417" s="121"/>
      <c r="K417" s="8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266"/>
      <c r="AG417" s="266"/>
      <c r="AH417" s="266"/>
      <c r="AI417" s="270"/>
      <c r="AJ417" s="236"/>
    </row>
    <row r="418" spans="1:36" s="113" customFormat="1" ht="20.100000000000001" customHeight="1" x14ac:dyDescent="0.25">
      <c r="A418" s="122" t="s">
        <v>202</v>
      </c>
      <c r="B418" s="122"/>
      <c r="C418" s="122"/>
      <c r="D418" s="122"/>
      <c r="E418" s="122"/>
      <c r="F418" s="122"/>
      <c r="G418" s="122"/>
      <c r="H418" s="122"/>
      <c r="I418" s="122"/>
      <c r="J418" s="122"/>
      <c r="K418" s="8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266"/>
      <c r="AG418" s="266"/>
      <c r="AH418" s="266"/>
      <c r="AI418" s="266"/>
      <c r="AJ418" s="238"/>
    </row>
    <row r="419" spans="1:36" s="113" customFormat="1" ht="20.100000000000001" customHeight="1" x14ac:dyDescent="0.25">
      <c r="A419" s="123" t="s">
        <v>50</v>
      </c>
      <c r="B419" s="123"/>
      <c r="C419" s="123"/>
      <c r="D419" s="123"/>
      <c r="E419" s="123"/>
      <c r="F419" s="123"/>
      <c r="G419" s="123"/>
      <c r="H419" s="123"/>
      <c r="I419" s="123"/>
      <c r="J419" s="123"/>
      <c r="K419" s="8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266"/>
      <c r="AG419" s="266"/>
      <c r="AH419" s="266"/>
      <c r="AI419" s="266"/>
      <c r="AJ419" s="238"/>
    </row>
    <row r="420" spans="1:36" s="8" customFormat="1" ht="139.5" customHeight="1" x14ac:dyDescent="0.25">
      <c r="A420" s="85" t="s">
        <v>221</v>
      </c>
      <c r="B420" s="76">
        <f>SUM(B421:B424)</f>
        <v>7430.4</v>
      </c>
      <c r="C420" s="76">
        <f>SUM(C421:C424)</f>
        <v>7430.4</v>
      </c>
      <c r="D420" s="76">
        <f t="shared" ref="D420" si="242">C420/B420*100</f>
        <v>100</v>
      </c>
      <c r="E420" s="76">
        <f>SUM(E421:E424)</f>
        <v>7430.4</v>
      </c>
      <c r="F420" s="76">
        <f t="shared" ref="F420" si="243">E420/B420*100</f>
        <v>100</v>
      </c>
      <c r="G420" s="76">
        <f>SUM(G421:G424)</f>
        <v>7430.4</v>
      </c>
      <c r="H420" s="76">
        <f t="shared" ref="H420" si="244">G420/B420*100</f>
        <v>100</v>
      </c>
      <c r="I420" s="76">
        <f t="shared" ref="I420:I429" si="245">B420-G420</f>
        <v>0</v>
      </c>
      <c r="J420" s="124" t="s">
        <v>223</v>
      </c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</row>
    <row r="421" spans="1:36" s="8" customFormat="1" ht="20.100000000000001" customHeight="1" x14ac:dyDescent="0.25">
      <c r="A421" s="39" t="s">
        <v>0</v>
      </c>
      <c r="B421" s="76">
        <v>0</v>
      </c>
      <c r="C421" s="76">
        <v>0</v>
      </c>
      <c r="D421" s="76">
        <v>0</v>
      </c>
      <c r="E421" s="76">
        <v>0</v>
      </c>
      <c r="F421" s="76">
        <v>0</v>
      </c>
      <c r="G421" s="76">
        <v>0</v>
      </c>
      <c r="H421" s="76">
        <v>0</v>
      </c>
      <c r="I421" s="76">
        <f t="shared" si="245"/>
        <v>0</v>
      </c>
      <c r="J421" s="119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</row>
    <row r="422" spans="1:36" s="8" customFormat="1" ht="20.100000000000001" customHeight="1" x14ac:dyDescent="0.25">
      <c r="A422" s="39" t="s">
        <v>1</v>
      </c>
      <c r="B422" s="76">
        <v>7430.4</v>
      </c>
      <c r="C422" s="76">
        <v>7430.4</v>
      </c>
      <c r="D422" s="76">
        <f t="shared" ref="D422" si="246">C422/B422*100</f>
        <v>100</v>
      </c>
      <c r="E422" s="76">
        <v>7430.4</v>
      </c>
      <c r="F422" s="76">
        <f t="shared" ref="F422" si="247">E422/B422*100</f>
        <v>100</v>
      </c>
      <c r="G422" s="76">
        <v>7430.4</v>
      </c>
      <c r="H422" s="76">
        <f t="shared" ref="H422" si="248">G422/B422*100</f>
        <v>100</v>
      </c>
      <c r="I422" s="76">
        <f t="shared" si="245"/>
        <v>0</v>
      </c>
      <c r="J422" s="119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</row>
    <row r="423" spans="1:36" s="8" customFormat="1" ht="20.100000000000001" customHeight="1" x14ac:dyDescent="0.25">
      <c r="A423" s="41" t="s">
        <v>2</v>
      </c>
      <c r="B423" s="80">
        <v>0</v>
      </c>
      <c r="C423" s="80">
        <v>0</v>
      </c>
      <c r="D423" s="80">
        <v>0</v>
      </c>
      <c r="E423" s="80">
        <v>0</v>
      </c>
      <c r="F423" s="80">
        <v>0</v>
      </c>
      <c r="G423" s="80">
        <v>0</v>
      </c>
      <c r="H423" s="80">
        <v>0</v>
      </c>
      <c r="I423" s="80">
        <f t="shared" si="245"/>
        <v>0</v>
      </c>
      <c r="J423" s="119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</row>
    <row r="424" spans="1:36" s="8" customFormat="1" ht="20.100000000000001" customHeight="1" x14ac:dyDescent="0.25">
      <c r="A424" s="41" t="s">
        <v>3</v>
      </c>
      <c r="B424" s="80">
        <v>0</v>
      </c>
      <c r="C424" s="80">
        <v>0</v>
      </c>
      <c r="D424" s="80">
        <v>0</v>
      </c>
      <c r="E424" s="80">
        <v>0</v>
      </c>
      <c r="F424" s="80">
        <v>0</v>
      </c>
      <c r="G424" s="80">
        <v>0</v>
      </c>
      <c r="H424" s="80">
        <v>0</v>
      </c>
      <c r="I424" s="80">
        <f t="shared" si="245"/>
        <v>0</v>
      </c>
      <c r="J424" s="120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</row>
    <row r="425" spans="1:36" s="8" customFormat="1" ht="194.25" customHeight="1" x14ac:dyDescent="0.25">
      <c r="A425" s="85" t="s">
        <v>222</v>
      </c>
      <c r="B425" s="76">
        <f>SUM(B426:B429)</f>
        <v>8676.1</v>
      </c>
      <c r="C425" s="76">
        <f>SUM(C426:C429)</f>
        <v>8676.1</v>
      </c>
      <c r="D425" s="76">
        <f t="shared" ref="D425" si="249">C425/B425*100</f>
        <v>100</v>
      </c>
      <c r="E425" s="76">
        <f>SUM(E426:E429)</f>
        <v>8591.4</v>
      </c>
      <c r="F425" s="76">
        <f t="shared" ref="F425" si="250">E425/B425*100</f>
        <v>99.023754912921689</v>
      </c>
      <c r="G425" s="76">
        <f>SUM(G426:G429)</f>
        <v>8591.4</v>
      </c>
      <c r="H425" s="76">
        <f t="shared" ref="H425" si="251">G425/B425*100</f>
        <v>99.023754912921689</v>
      </c>
      <c r="I425" s="76">
        <f t="shared" si="245"/>
        <v>84.700000000000728</v>
      </c>
      <c r="J425" s="115" t="s">
        <v>243</v>
      </c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</row>
    <row r="426" spans="1:36" s="8" customFormat="1" ht="20.100000000000001" customHeight="1" x14ac:dyDescent="0.25">
      <c r="A426" s="39" t="s">
        <v>0</v>
      </c>
      <c r="B426" s="76">
        <v>0</v>
      </c>
      <c r="C426" s="76">
        <v>0</v>
      </c>
      <c r="D426" s="76">
        <v>0</v>
      </c>
      <c r="E426" s="76">
        <v>0</v>
      </c>
      <c r="F426" s="76">
        <v>0</v>
      </c>
      <c r="G426" s="76">
        <v>0</v>
      </c>
      <c r="H426" s="76">
        <v>0</v>
      </c>
      <c r="I426" s="76">
        <f t="shared" si="245"/>
        <v>0</v>
      </c>
      <c r="J426" s="116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</row>
    <row r="427" spans="1:36" s="8" customFormat="1" ht="20.100000000000001" customHeight="1" x14ac:dyDescent="0.25">
      <c r="A427" s="39" t="s">
        <v>1</v>
      </c>
      <c r="B427" s="76">
        <v>8676.1</v>
      </c>
      <c r="C427" s="76">
        <v>8676.1</v>
      </c>
      <c r="D427" s="76">
        <f t="shared" ref="D427" si="252">C427/B427*100</f>
        <v>100</v>
      </c>
      <c r="E427" s="76">
        <v>8591.4</v>
      </c>
      <c r="F427" s="76">
        <f t="shared" ref="F427" si="253">E427/B427*100</f>
        <v>99.023754912921689</v>
      </c>
      <c r="G427" s="76">
        <v>8591.4</v>
      </c>
      <c r="H427" s="76">
        <f t="shared" ref="H427" si="254">G427/B427*100</f>
        <v>99.023754912921689</v>
      </c>
      <c r="I427" s="76">
        <f t="shared" si="245"/>
        <v>84.700000000000728</v>
      </c>
      <c r="J427" s="116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</row>
    <row r="428" spans="1:36" s="8" customFormat="1" ht="20.100000000000001" customHeight="1" x14ac:dyDescent="0.25">
      <c r="A428" s="41" t="s">
        <v>2</v>
      </c>
      <c r="B428" s="80">
        <v>0</v>
      </c>
      <c r="C428" s="80">
        <v>0</v>
      </c>
      <c r="D428" s="80">
        <v>0</v>
      </c>
      <c r="E428" s="80">
        <v>0</v>
      </c>
      <c r="F428" s="80">
        <v>0</v>
      </c>
      <c r="G428" s="80">
        <v>0</v>
      </c>
      <c r="H428" s="80">
        <v>0</v>
      </c>
      <c r="I428" s="80">
        <f t="shared" si="245"/>
        <v>0</v>
      </c>
      <c r="J428" s="116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</row>
    <row r="429" spans="1:36" s="8" customFormat="1" ht="20.100000000000001" customHeight="1" x14ac:dyDescent="0.25">
      <c r="A429" s="41" t="s">
        <v>3</v>
      </c>
      <c r="B429" s="80">
        <v>0</v>
      </c>
      <c r="C429" s="80">
        <v>0</v>
      </c>
      <c r="D429" s="80">
        <v>0</v>
      </c>
      <c r="E429" s="80">
        <v>0</v>
      </c>
      <c r="F429" s="80">
        <v>0</v>
      </c>
      <c r="G429" s="80">
        <v>0</v>
      </c>
      <c r="H429" s="80">
        <v>0</v>
      </c>
      <c r="I429" s="80">
        <f t="shared" si="245"/>
        <v>0</v>
      </c>
      <c r="J429" s="117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</row>
    <row r="430" spans="1:36" s="89" customFormat="1" ht="20.100000000000001" customHeight="1" x14ac:dyDescent="0.25">
      <c r="A430" s="121" t="s">
        <v>201</v>
      </c>
      <c r="B430" s="121"/>
      <c r="C430" s="121"/>
      <c r="D430" s="121"/>
      <c r="E430" s="121"/>
      <c r="F430" s="121"/>
      <c r="G430" s="121"/>
      <c r="H430" s="121"/>
      <c r="I430" s="121"/>
      <c r="J430" s="121"/>
      <c r="K430" s="8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236"/>
    </row>
    <row r="431" spans="1:36" s="113" customFormat="1" ht="20.100000000000001" customHeight="1" x14ac:dyDescent="0.25">
      <c r="A431" s="122" t="s">
        <v>224</v>
      </c>
      <c r="B431" s="122"/>
      <c r="C431" s="122"/>
      <c r="D431" s="122"/>
      <c r="E431" s="122"/>
      <c r="F431" s="122"/>
      <c r="G431" s="122"/>
      <c r="H431" s="122"/>
      <c r="I431" s="122"/>
      <c r="J431" s="122"/>
      <c r="K431" s="8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238"/>
    </row>
    <row r="432" spans="1:36" s="113" customFormat="1" ht="20.100000000000001" customHeight="1" x14ac:dyDescent="0.25">
      <c r="A432" s="123" t="s">
        <v>50</v>
      </c>
      <c r="B432" s="123"/>
      <c r="C432" s="123"/>
      <c r="D432" s="123"/>
      <c r="E432" s="123"/>
      <c r="F432" s="123"/>
      <c r="G432" s="123"/>
      <c r="H432" s="123"/>
      <c r="I432" s="123"/>
      <c r="J432" s="123"/>
      <c r="K432" s="8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238"/>
    </row>
    <row r="433" spans="1:35" s="8" customFormat="1" ht="178.5" customHeight="1" x14ac:dyDescent="0.25">
      <c r="A433" s="85" t="s">
        <v>225</v>
      </c>
      <c r="B433" s="76">
        <f>SUM(B434:B437)</f>
        <v>26485.599999999999</v>
      </c>
      <c r="C433" s="76">
        <f>SUM(C434:C437)</f>
        <v>26485.599999999999</v>
      </c>
      <c r="D433" s="76">
        <f t="shared" ref="D433" si="255">C433/B433*100</f>
        <v>100</v>
      </c>
      <c r="E433" s="76">
        <f>SUM(E434:E437)</f>
        <v>26485.599999999999</v>
      </c>
      <c r="F433" s="76">
        <f t="shared" ref="F433" si="256">E433/B433*100</f>
        <v>100</v>
      </c>
      <c r="G433" s="76">
        <f>SUM(G434:G437)</f>
        <v>26485.599999999999</v>
      </c>
      <c r="H433" s="76">
        <f t="shared" ref="H433" si="257">G433/B433*100</f>
        <v>100</v>
      </c>
      <c r="I433" s="76">
        <f t="shared" ref="I433:I442" si="258">B433-G433</f>
        <v>0</v>
      </c>
      <c r="J433" s="124" t="s">
        <v>228</v>
      </c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</row>
    <row r="434" spans="1:35" s="8" customFormat="1" ht="20.100000000000001" customHeight="1" x14ac:dyDescent="0.25">
      <c r="A434" s="39" t="s">
        <v>0</v>
      </c>
      <c r="B434" s="76">
        <v>0</v>
      </c>
      <c r="C434" s="76">
        <v>0</v>
      </c>
      <c r="D434" s="76">
        <v>0</v>
      </c>
      <c r="E434" s="76">
        <v>0</v>
      </c>
      <c r="F434" s="76">
        <v>0</v>
      </c>
      <c r="G434" s="76">
        <v>0</v>
      </c>
      <c r="H434" s="76">
        <v>0</v>
      </c>
      <c r="I434" s="76">
        <f t="shared" si="258"/>
        <v>0</v>
      </c>
      <c r="J434" s="119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</row>
    <row r="435" spans="1:35" s="8" customFormat="1" ht="20.100000000000001" customHeight="1" x14ac:dyDescent="0.25">
      <c r="A435" s="39" t="s">
        <v>1</v>
      </c>
      <c r="B435" s="76">
        <v>26485.599999999999</v>
      </c>
      <c r="C435" s="76">
        <v>26485.599999999999</v>
      </c>
      <c r="D435" s="76">
        <f t="shared" ref="D435" si="259">C435/B435*100</f>
        <v>100</v>
      </c>
      <c r="E435" s="76">
        <v>26485.599999999999</v>
      </c>
      <c r="F435" s="76">
        <f t="shared" ref="F435" si="260">E435/B435*100</f>
        <v>100</v>
      </c>
      <c r="G435" s="76">
        <v>26485.599999999999</v>
      </c>
      <c r="H435" s="76">
        <f t="shared" ref="H435" si="261">G435/B435*100</f>
        <v>100</v>
      </c>
      <c r="I435" s="76">
        <f t="shared" si="258"/>
        <v>0</v>
      </c>
      <c r="J435" s="119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</row>
    <row r="436" spans="1:35" s="8" customFormat="1" ht="20.100000000000001" customHeight="1" x14ac:dyDescent="0.25">
      <c r="A436" s="41" t="s">
        <v>2</v>
      </c>
      <c r="B436" s="80">
        <v>0</v>
      </c>
      <c r="C436" s="80">
        <v>0</v>
      </c>
      <c r="D436" s="80">
        <v>0</v>
      </c>
      <c r="E436" s="80">
        <v>0</v>
      </c>
      <c r="F436" s="80">
        <v>0</v>
      </c>
      <c r="G436" s="80">
        <v>0</v>
      </c>
      <c r="H436" s="80">
        <v>0</v>
      </c>
      <c r="I436" s="80">
        <f t="shared" si="258"/>
        <v>0</v>
      </c>
      <c r="J436" s="119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</row>
    <row r="437" spans="1:35" s="8" customFormat="1" ht="20.100000000000001" customHeight="1" x14ac:dyDescent="0.25">
      <c r="A437" s="41" t="s">
        <v>3</v>
      </c>
      <c r="B437" s="80">
        <v>0</v>
      </c>
      <c r="C437" s="80">
        <v>0</v>
      </c>
      <c r="D437" s="80">
        <v>0</v>
      </c>
      <c r="E437" s="80">
        <v>0</v>
      </c>
      <c r="F437" s="80">
        <v>0</v>
      </c>
      <c r="G437" s="80">
        <v>0</v>
      </c>
      <c r="H437" s="80">
        <v>0</v>
      </c>
      <c r="I437" s="80">
        <f t="shared" si="258"/>
        <v>0</v>
      </c>
      <c r="J437" s="120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</row>
    <row r="438" spans="1:35" s="8" customFormat="1" ht="194.25" customHeight="1" x14ac:dyDescent="0.25">
      <c r="A438" s="85" t="s">
        <v>226</v>
      </c>
      <c r="B438" s="76">
        <f>SUM(B439:B442)</f>
        <v>22691.4</v>
      </c>
      <c r="C438" s="76">
        <f>SUM(C439:C442)</f>
        <v>22691.4</v>
      </c>
      <c r="D438" s="76">
        <f t="shared" ref="D438" si="262">C438/B438*100</f>
        <v>100</v>
      </c>
      <c r="E438" s="76">
        <f>SUM(E439:E442)</f>
        <v>22691.4</v>
      </c>
      <c r="F438" s="76">
        <f t="shared" ref="F438" si="263">E438/B438*100</f>
        <v>100</v>
      </c>
      <c r="G438" s="76">
        <f>SUM(G439:G442)</f>
        <v>22691.4</v>
      </c>
      <c r="H438" s="76">
        <f t="shared" ref="H438" si="264">G438/B438*100</f>
        <v>100</v>
      </c>
      <c r="I438" s="76">
        <f t="shared" si="258"/>
        <v>0</v>
      </c>
      <c r="J438" s="115" t="s">
        <v>229</v>
      </c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</row>
    <row r="439" spans="1:35" s="8" customFormat="1" ht="20.100000000000001" customHeight="1" x14ac:dyDescent="0.25">
      <c r="A439" s="39" t="s">
        <v>0</v>
      </c>
      <c r="B439" s="76">
        <v>0</v>
      </c>
      <c r="C439" s="76">
        <v>0</v>
      </c>
      <c r="D439" s="76">
        <v>0</v>
      </c>
      <c r="E439" s="76">
        <v>0</v>
      </c>
      <c r="F439" s="76">
        <v>0</v>
      </c>
      <c r="G439" s="76">
        <v>0</v>
      </c>
      <c r="H439" s="76">
        <v>0</v>
      </c>
      <c r="I439" s="76">
        <f t="shared" si="258"/>
        <v>0</v>
      </c>
      <c r="J439" s="116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</row>
    <row r="440" spans="1:35" s="8" customFormat="1" ht="20.100000000000001" customHeight="1" x14ac:dyDescent="0.25">
      <c r="A440" s="39" t="s">
        <v>1</v>
      </c>
      <c r="B440" s="76">
        <v>22691.4</v>
      </c>
      <c r="C440" s="76">
        <v>22691.4</v>
      </c>
      <c r="D440" s="76">
        <f t="shared" ref="D440" si="265">C440/B440*100</f>
        <v>100</v>
      </c>
      <c r="E440" s="76">
        <v>22691.4</v>
      </c>
      <c r="F440" s="76">
        <f t="shared" ref="F440" si="266">E440/B440*100</f>
        <v>100</v>
      </c>
      <c r="G440" s="76">
        <v>22691.4</v>
      </c>
      <c r="H440" s="76">
        <f t="shared" ref="H440" si="267">G440/B440*100</f>
        <v>100</v>
      </c>
      <c r="I440" s="76">
        <f t="shared" si="258"/>
        <v>0</v>
      </c>
      <c r="J440" s="116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</row>
    <row r="441" spans="1:35" s="8" customFormat="1" ht="20.100000000000001" customHeight="1" x14ac:dyDescent="0.25">
      <c r="A441" s="41" t="s">
        <v>2</v>
      </c>
      <c r="B441" s="80">
        <v>0</v>
      </c>
      <c r="C441" s="80">
        <v>0</v>
      </c>
      <c r="D441" s="80">
        <v>0</v>
      </c>
      <c r="E441" s="80">
        <v>0</v>
      </c>
      <c r="F441" s="80">
        <v>0</v>
      </c>
      <c r="G441" s="80">
        <v>0</v>
      </c>
      <c r="H441" s="80">
        <v>0</v>
      </c>
      <c r="I441" s="80">
        <f t="shared" si="258"/>
        <v>0</v>
      </c>
      <c r="J441" s="116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</row>
    <row r="442" spans="1:35" s="8" customFormat="1" ht="20.100000000000001" customHeight="1" x14ac:dyDescent="0.25">
      <c r="A442" s="41" t="s">
        <v>3</v>
      </c>
      <c r="B442" s="80">
        <v>0</v>
      </c>
      <c r="C442" s="80">
        <v>0</v>
      </c>
      <c r="D442" s="80">
        <v>0</v>
      </c>
      <c r="E442" s="80">
        <v>0</v>
      </c>
      <c r="F442" s="80">
        <v>0</v>
      </c>
      <c r="G442" s="80">
        <v>0</v>
      </c>
      <c r="H442" s="80">
        <v>0</v>
      </c>
      <c r="I442" s="80">
        <f t="shared" si="258"/>
        <v>0</v>
      </c>
      <c r="J442" s="117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</row>
    <row r="443" spans="1:35" s="8" customFormat="1" ht="299.25" customHeight="1" x14ac:dyDescent="0.25">
      <c r="A443" s="85" t="s">
        <v>227</v>
      </c>
      <c r="B443" s="76">
        <f>SUM(B444:B447)</f>
        <v>60576.7</v>
      </c>
      <c r="C443" s="76">
        <f>SUM(C444:C447)</f>
        <v>60576.7</v>
      </c>
      <c r="D443" s="76">
        <f t="shared" ref="D443" si="268">C443/B443*100</f>
        <v>100</v>
      </c>
      <c r="E443" s="76">
        <f>SUM(E444:E447)</f>
        <v>60576.7</v>
      </c>
      <c r="F443" s="76">
        <f t="shared" ref="F443" si="269">E443/B443*100</f>
        <v>100</v>
      </c>
      <c r="G443" s="76">
        <f>SUM(G444:G447)</f>
        <v>60576.7</v>
      </c>
      <c r="H443" s="76">
        <f t="shared" ref="H443" si="270">G443/B443*100</f>
        <v>100</v>
      </c>
      <c r="I443" s="76">
        <f t="shared" ref="I443:I447" si="271">B443-G443</f>
        <v>0</v>
      </c>
      <c r="J443" s="115" t="s">
        <v>230</v>
      </c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</row>
    <row r="444" spans="1:35" s="8" customFormat="1" ht="20.100000000000001" customHeight="1" x14ac:dyDescent="0.25">
      <c r="A444" s="39" t="s">
        <v>0</v>
      </c>
      <c r="B444" s="76">
        <v>0</v>
      </c>
      <c r="C444" s="76">
        <v>0</v>
      </c>
      <c r="D444" s="76">
        <v>0</v>
      </c>
      <c r="E444" s="76">
        <v>0</v>
      </c>
      <c r="F444" s="76">
        <v>0</v>
      </c>
      <c r="G444" s="76">
        <v>0</v>
      </c>
      <c r="H444" s="76">
        <v>0</v>
      </c>
      <c r="I444" s="76">
        <f t="shared" si="271"/>
        <v>0</v>
      </c>
      <c r="J444" s="116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</row>
    <row r="445" spans="1:35" s="8" customFormat="1" ht="20.100000000000001" customHeight="1" x14ac:dyDescent="0.25">
      <c r="A445" s="39" t="s">
        <v>1</v>
      </c>
      <c r="B445" s="76">
        <v>60576.7</v>
      </c>
      <c r="C445" s="76">
        <v>60576.7</v>
      </c>
      <c r="D445" s="76">
        <f t="shared" ref="D445" si="272">C445/B445*100</f>
        <v>100</v>
      </c>
      <c r="E445" s="76">
        <v>60576.7</v>
      </c>
      <c r="F445" s="76">
        <f t="shared" ref="F445" si="273">E445/B445*100</f>
        <v>100</v>
      </c>
      <c r="G445" s="76">
        <v>60576.7</v>
      </c>
      <c r="H445" s="76">
        <f t="shared" ref="H445" si="274">G445/B445*100</f>
        <v>100</v>
      </c>
      <c r="I445" s="76">
        <f t="shared" si="271"/>
        <v>0</v>
      </c>
      <c r="J445" s="116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</row>
    <row r="446" spans="1:35" s="8" customFormat="1" ht="20.100000000000001" customHeight="1" x14ac:dyDescent="0.25">
      <c r="A446" s="41" t="s">
        <v>2</v>
      </c>
      <c r="B446" s="80">
        <v>0</v>
      </c>
      <c r="C446" s="80">
        <v>0</v>
      </c>
      <c r="D446" s="80">
        <v>0</v>
      </c>
      <c r="E446" s="80">
        <v>0</v>
      </c>
      <c r="F446" s="80">
        <v>0</v>
      </c>
      <c r="G446" s="80">
        <v>0</v>
      </c>
      <c r="H446" s="80">
        <v>0</v>
      </c>
      <c r="I446" s="80">
        <f t="shared" si="271"/>
        <v>0</v>
      </c>
      <c r="J446" s="116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</row>
    <row r="447" spans="1:35" s="8" customFormat="1" ht="20.100000000000001" customHeight="1" x14ac:dyDescent="0.25">
      <c r="A447" s="41" t="s">
        <v>3</v>
      </c>
      <c r="B447" s="80">
        <v>0</v>
      </c>
      <c r="C447" s="80">
        <v>0</v>
      </c>
      <c r="D447" s="80">
        <v>0</v>
      </c>
      <c r="E447" s="80">
        <v>0</v>
      </c>
      <c r="F447" s="80">
        <v>0</v>
      </c>
      <c r="G447" s="80">
        <v>0</v>
      </c>
      <c r="H447" s="80">
        <v>0</v>
      </c>
      <c r="I447" s="80">
        <f t="shared" si="271"/>
        <v>0</v>
      </c>
      <c r="J447" s="117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</row>
    <row r="448" spans="1:35" ht="20.25" customHeight="1" x14ac:dyDescent="0.25">
      <c r="A448" s="152" t="s">
        <v>232</v>
      </c>
      <c r="B448" s="153"/>
      <c r="C448" s="153"/>
      <c r="D448" s="153"/>
      <c r="E448" s="153"/>
      <c r="F448" s="153"/>
      <c r="G448" s="153"/>
      <c r="H448" s="153"/>
      <c r="I448" s="153"/>
      <c r="J448" s="154"/>
    </row>
    <row r="449" spans="1:10" ht="20.100000000000001" customHeight="1" x14ac:dyDescent="0.25">
      <c r="A449" s="158" t="s">
        <v>161</v>
      </c>
      <c r="B449" s="159"/>
      <c r="C449" s="159"/>
      <c r="D449" s="159"/>
      <c r="E449" s="159"/>
      <c r="F449" s="159"/>
      <c r="G449" s="159"/>
      <c r="H449" s="159"/>
      <c r="I449" s="159"/>
      <c r="J449" s="160"/>
    </row>
    <row r="450" spans="1:10" ht="20.100000000000001" customHeight="1" x14ac:dyDescent="0.25">
      <c r="A450" s="134" t="s">
        <v>160</v>
      </c>
      <c r="B450" s="135"/>
      <c r="C450" s="135"/>
      <c r="D450" s="135"/>
      <c r="E450" s="135"/>
      <c r="F450" s="135"/>
      <c r="G450" s="135"/>
      <c r="H450" s="135"/>
      <c r="I450" s="135"/>
      <c r="J450" s="136"/>
    </row>
    <row r="451" spans="1:10" ht="297.75" customHeight="1" x14ac:dyDescent="0.25">
      <c r="A451" s="27" t="s">
        <v>152</v>
      </c>
      <c r="B451" s="76">
        <f>SUM(B452:B455)</f>
        <v>1848.3</v>
      </c>
      <c r="C451" s="76">
        <f>SUM(C452:C455)</f>
        <v>1814.6</v>
      </c>
      <c r="D451" s="76">
        <f t="shared" ref="D451:D453" si="275">C451/B451*100</f>
        <v>98.176702916193264</v>
      </c>
      <c r="E451" s="76">
        <f>SUM(E452:E455)</f>
        <v>1814.6</v>
      </c>
      <c r="F451" s="76">
        <f t="shared" ref="F451:F453" si="276">E451/B451*100</f>
        <v>98.176702916193264</v>
      </c>
      <c r="G451" s="76">
        <f>SUM(G452:G455)</f>
        <v>1814.6</v>
      </c>
      <c r="H451" s="76">
        <f t="shared" ref="H451:H453" si="277">G451/B451*100</f>
        <v>98.176702916193264</v>
      </c>
      <c r="I451" s="76">
        <f t="shared" ref="I451:I455" si="278">B451-G451</f>
        <v>33.700000000000045</v>
      </c>
      <c r="J451" s="189" t="s">
        <v>159</v>
      </c>
    </row>
    <row r="452" spans="1:10" ht="20.100000000000001" customHeight="1" x14ac:dyDescent="0.25">
      <c r="A452" s="39" t="s">
        <v>0</v>
      </c>
      <c r="B452" s="76">
        <v>0</v>
      </c>
      <c r="C452" s="76">
        <v>0</v>
      </c>
      <c r="D452" s="76">
        <v>0</v>
      </c>
      <c r="E452" s="76">
        <v>0</v>
      </c>
      <c r="F452" s="76">
        <v>0</v>
      </c>
      <c r="G452" s="76">
        <v>0</v>
      </c>
      <c r="H452" s="76">
        <v>0</v>
      </c>
      <c r="I452" s="76">
        <f t="shared" si="278"/>
        <v>0</v>
      </c>
      <c r="J452" s="190"/>
    </row>
    <row r="453" spans="1:10" ht="20.100000000000001" customHeight="1" x14ac:dyDescent="0.25">
      <c r="A453" s="39" t="s">
        <v>1</v>
      </c>
      <c r="B453" s="76">
        <v>1848.3</v>
      </c>
      <c r="C453" s="76">
        <v>1814.6</v>
      </c>
      <c r="D453" s="76">
        <f t="shared" si="275"/>
        <v>98.176702916193264</v>
      </c>
      <c r="E453" s="76">
        <v>1814.6</v>
      </c>
      <c r="F453" s="76">
        <f t="shared" si="276"/>
        <v>98.176702916193264</v>
      </c>
      <c r="G453" s="76">
        <v>1814.6</v>
      </c>
      <c r="H453" s="76">
        <f t="shared" si="277"/>
        <v>98.176702916193264</v>
      </c>
      <c r="I453" s="76">
        <f t="shared" si="278"/>
        <v>33.700000000000045</v>
      </c>
      <c r="J453" s="190"/>
    </row>
    <row r="454" spans="1:10" ht="20.100000000000001" customHeight="1" x14ac:dyDescent="0.25">
      <c r="A454" s="41" t="s">
        <v>2</v>
      </c>
      <c r="B454" s="80">
        <v>0</v>
      </c>
      <c r="C454" s="80">
        <v>0</v>
      </c>
      <c r="D454" s="80">
        <v>0</v>
      </c>
      <c r="E454" s="80">
        <v>0</v>
      </c>
      <c r="F454" s="80">
        <v>0</v>
      </c>
      <c r="G454" s="80">
        <v>0</v>
      </c>
      <c r="H454" s="80">
        <v>0</v>
      </c>
      <c r="I454" s="80">
        <f t="shared" si="278"/>
        <v>0</v>
      </c>
      <c r="J454" s="190"/>
    </row>
    <row r="455" spans="1:10" ht="20.100000000000001" customHeight="1" x14ac:dyDescent="0.25">
      <c r="A455" s="41" t="s">
        <v>3</v>
      </c>
      <c r="B455" s="80">
        <v>0</v>
      </c>
      <c r="C455" s="80">
        <v>0</v>
      </c>
      <c r="D455" s="80">
        <v>0</v>
      </c>
      <c r="E455" s="80">
        <v>0</v>
      </c>
      <c r="F455" s="80">
        <v>0</v>
      </c>
      <c r="G455" s="80">
        <v>0</v>
      </c>
      <c r="H455" s="80">
        <v>0</v>
      </c>
      <c r="I455" s="80">
        <f t="shared" si="278"/>
        <v>0</v>
      </c>
      <c r="J455" s="191"/>
    </row>
    <row r="456" spans="1:10" ht="295.5" customHeight="1" x14ac:dyDescent="0.25">
      <c r="A456" s="31" t="s">
        <v>153</v>
      </c>
      <c r="B456" s="76">
        <f>SUM(B457:B460)</f>
        <v>74.900000000000006</v>
      </c>
      <c r="C456" s="76">
        <f>SUM(C457:C460)</f>
        <v>10</v>
      </c>
      <c r="D456" s="76">
        <f>C456/B456*100</f>
        <v>13.351134846461948</v>
      </c>
      <c r="E456" s="76">
        <f>SUM(E457:E460)</f>
        <v>10</v>
      </c>
      <c r="F456" s="76">
        <f t="shared" ref="F456:F457" si="279">E456/B456*100</f>
        <v>13.351134846461948</v>
      </c>
      <c r="G456" s="76">
        <f>SUM(G457:G460)</f>
        <v>10</v>
      </c>
      <c r="H456" s="76">
        <f t="shared" ref="H456:H457" si="280">G456/B456*100</f>
        <v>13.351134846461948</v>
      </c>
      <c r="I456" s="76">
        <f>B456-G456</f>
        <v>64.900000000000006</v>
      </c>
      <c r="J456" s="118" t="s">
        <v>158</v>
      </c>
    </row>
    <row r="457" spans="1:10" ht="20.100000000000001" customHeight="1" x14ac:dyDescent="0.25">
      <c r="A457" s="50" t="s">
        <v>5</v>
      </c>
      <c r="B457" s="76">
        <v>74.900000000000006</v>
      </c>
      <c r="C457" s="76">
        <v>10</v>
      </c>
      <c r="D457" s="76">
        <f t="shared" ref="D457" si="281">C457/B457*100</f>
        <v>13.351134846461948</v>
      </c>
      <c r="E457" s="76">
        <v>10</v>
      </c>
      <c r="F457" s="76">
        <f t="shared" si="279"/>
        <v>13.351134846461948</v>
      </c>
      <c r="G457" s="76">
        <v>10</v>
      </c>
      <c r="H457" s="76">
        <f t="shared" si="280"/>
        <v>13.351134846461948</v>
      </c>
      <c r="I457" s="76">
        <f t="shared" ref="I457:I460" si="282">B457-G457</f>
        <v>64.900000000000006</v>
      </c>
      <c r="J457" s="119"/>
    </row>
    <row r="458" spans="1:10" ht="20.100000000000001" customHeight="1" x14ac:dyDescent="0.25">
      <c r="A458" s="50" t="s">
        <v>1</v>
      </c>
      <c r="B458" s="76">
        <v>0</v>
      </c>
      <c r="C458" s="76">
        <v>0</v>
      </c>
      <c r="D458" s="76">
        <v>0</v>
      </c>
      <c r="E458" s="76">
        <v>0</v>
      </c>
      <c r="F458" s="76">
        <v>0</v>
      </c>
      <c r="G458" s="76">
        <v>0</v>
      </c>
      <c r="H458" s="76">
        <v>0</v>
      </c>
      <c r="I458" s="76">
        <f t="shared" si="282"/>
        <v>0</v>
      </c>
      <c r="J458" s="119"/>
    </row>
    <row r="459" spans="1:10" ht="20.100000000000001" customHeight="1" x14ac:dyDescent="0.25">
      <c r="A459" s="51" t="s">
        <v>2</v>
      </c>
      <c r="B459" s="80">
        <v>0</v>
      </c>
      <c r="C459" s="80">
        <v>0</v>
      </c>
      <c r="D459" s="80">
        <v>0</v>
      </c>
      <c r="E459" s="80">
        <v>0</v>
      </c>
      <c r="F459" s="80">
        <v>0</v>
      </c>
      <c r="G459" s="80">
        <v>0</v>
      </c>
      <c r="H459" s="80">
        <v>0</v>
      </c>
      <c r="I459" s="80">
        <f t="shared" si="282"/>
        <v>0</v>
      </c>
      <c r="J459" s="119"/>
    </row>
    <row r="460" spans="1:10" ht="20.100000000000001" customHeight="1" x14ac:dyDescent="0.25">
      <c r="A460" s="51" t="s">
        <v>3</v>
      </c>
      <c r="B460" s="80">
        <v>0</v>
      </c>
      <c r="C460" s="80">
        <v>0</v>
      </c>
      <c r="D460" s="80">
        <v>0</v>
      </c>
      <c r="E460" s="80">
        <v>0</v>
      </c>
      <c r="F460" s="80">
        <v>0</v>
      </c>
      <c r="G460" s="80">
        <v>0</v>
      </c>
      <c r="H460" s="80">
        <v>0</v>
      </c>
      <c r="I460" s="80">
        <f t="shared" si="282"/>
        <v>0</v>
      </c>
      <c r="J460" s="120"/>
    </row>
  </sheetData>
  <mergeCells count="231">
    <mergeCell ref="A31:J31"/>
    <mergeCell ref="B12:F12"/>
    <mergeCell ref="H10:I10"/>
    <mergeCell ref="H12:I12"/>
    <mergeCell ref="A252:J252"/>
    <mergeCell ref="A241:J241"/>
    <mergeCell ref="J204:J208"/>
    <mergeCell ref="J189:J193"/>
    <mergeCell ref="J180:J184"/>
    <mergeCell ref="J174:J178"/>
    <mergeCell ref="J8:J25"/>
    <mergeCell ref="J152:J158"/>
    <mergeCell ref="J143:J147"/>
    <mergeCell ref="A115:J115"/>
    <mergeCell ref="J116:J120"/>
    <mergeCell ref="J121:J125"/>
    <mergeCell ref="A109:J109"/>
    <mergeCell ref="A108:J108"/>
    <mergeCell ref="A43:J43"/>
    <mergeCell ref="A44:J44"/>
    <mergeCell ref="A42:J42"/>
    <mergeCell ref="J133:J137"/>
    <mergeCell ref="A139:J139"/>
    <mergeCell ref="A140:J140"/>
    <mergeCell ref="A169:J169"/>
    <mergeCell ref="A170:J170"/>
    <mergeCell ref="A194:J194"/>
    <mergeCell ref="A195:J195"/>
    <mergeCell ref="J162:J166"/>
    <mergeCell ref="A104:J104"/>
    <mergeCell ref="A105:J105"/>
    <mergeCell ref="A106:J106"/>
    <mergeCell ref="A107:J107"/>
    <mergeCell ref="A126:J126"/>
    <mergeCell ref="A127:J127"/>
    <mergeCell ref="A128:J128"/>
    <mergeCell ref="A129:J129"/>
    <mergeCell ref="A138:J138"/>
    <mergeCell ref="A130:J130"/>
    <mergeCell ref="A131:J131"/>
    <mergeCell ref="A132:J132"/>
    <mergeCell ref="A142:J142"/>
    <mergeCell ref="J244:J248"/>
    <mergeCell ref="A240:J240"/>
    <mergeCell ref="A243:J243"/>
    <mergeCell ref="A242:J242"/>
    <mergeCell ref="A209:J209"/>
    <mergeCell ref="A210:J210"/>
    <mergeCell ref="A211:J211"/>
    <mergeCell ref="A212:J212"/>
    <mergeCell ref="A213:J213"/>
    <mergeCell ref="J235:J239"/>
    <mergeCell ref="J229:J233"/>
    <mergeCell ref="J224:J228"/>
    <mergeCell ref="J219:J223"/>
    <mergeCell ref="A234:J234"/>
    <mergeCell ref="J214:J218"/>
    <mergeCell ref="A259:J259"/>
    <mergeCell ref="A260:J260"/>
    <mergeCell ref="A263:J263"/>
    <mergeCell ref="A261:J261"/>
    <mergeCell ref="A262:J262"/>
    <mergeCell ref="J264:J268"/>
    <mergeCell ref="A249:J249"/>
    <mergeCell ref="A250:J250"/>
    <mergeCell ref="A253:J253"/>
    <mergeCell ref="A251:J251"/>
    <mergeCell ref="J254:J258"/>
    <mergeCell ref="J310:J314"/>
    <mergeCell ref="A307:J307"/>
    <mergeCell ref="A308:J308"/>
    <mergeCell ref="A309:J309"/>
    <mergeCell ref="J302:J306"/>
    <mergeCell ref="A301:J301"/>
    <mergeCell ref="A271:J271"/>
    <mergeCell ref="A272:J272"/>
    <mergeCell ref="J289:J293"/>
    <mergeCell ref="J284:J288"/>
    <mergeCell ref="J279:J283"/>
    <mergeCell ref="J274:J278"/>
    <mergeCell ref="J456:J460"/>
    <mergeCell ref="A199:J199"/>
    <mergeCell ref="A161:J161"/>
    <mergeCell ref="A172:J172"/>
    <mergeCell ref="A179:J179"/>
    <mergeCell ref="A188:J188"/>
    <mergeCell ref="A187:J187"/>
    <mergeCell ref="J451:J455"/>
    <mergeCell ref="A397:J397"/>
    <mergeCell ref="A448:J448"/>
    <mergeCell ref="A450:J450"/>
    <mergeCell ref="A449:J449"/>
    <mergeCell ref="J392:J396"/>
    <mergeCell ref="A388:J388"/>
    <mergeCell ref="A389:J389"/>
    <mergeCell ref="A299:J299"/>
    <mergeCell ref="A269:J269"/>
    <mergeCell ref="A273:J273"/>
    <mergeCell ref="A270:J270"/>
    <mergeCell ref="A300:J300"/>
    <mergeCell ref="J318:J322"/>
    <mergeCell ref="A316:J316"/>
    <mergeCell ref="A315:J315"/>
    <mergeCell ref="A317:J317"/>
    <mergeCell ref="A198:J198"/>
    <mergeCell ref="A200:J200"/>
    <mergeCell ref="A173:J173"/>
    <mergeCell ref="A201:J201"/>
    <mergeCell ref="A202:J202"/>
    <mergeCell ref="A203:J203"/>
    <mergeCell ref="A185:J185"/>
    <mergeCell ref="A159:J159"/>
    <mergeCell ref="A160:J160"/>
    <mergeCell ref="A149:J149"/>
    <mergeCell ref="A150:J150"/>
    <mergeCell ref="A151:J151"/>
    <mergeCell ref="A64:J64"/>
    <mergeCell ref="A65:J65"/>
    <mergeCell ref="A97:J97"/>
    <mergeCell ref="A82:J82"/>
    <mergeCell ref="A61:J61"/>
    <mergeCell ref="A196:J196"/>
    <mergeCell ref="A197:J197"/>
    <mergeCell ref="A141:J141"/>
    <mergeCell ref="A66:J66"/>
    <mergeCell ref="J56:J60"/>
    <mergeCell ref="J51:J55"/>
    <mergeCell ref="A38:J38"/>
    <mergeCell ref="A39:J39"/>
    <mergeCell ref="A40:J40"/>
    <mergeCell ref="A29:J29"/>
    <mergeCell ref="A30:J30"/>
    <mergeCell ref="A32:J32"/>
    <mergeCell ref="A62:J62"/>
    <mergeCell ref="A63:J63"/>
    <mergeCell ref="J33:J37"/>
    <mergeCell ref="J45:J49"/>
    <mergeCell ref="A41:J41"/>
    <mergeCell ref="A67:J67"/>
    <mergeCell ref="A68:J68"/>
    <mergeCell ref="J69:J73"/>
    <mergeCell ref="A26:J26"/>
    <mergeCell ref="A27:J27"/>
    <mergeCell ref="A28:J28"/>
    <mergeCell ref="B10:F10"/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83:J83"/>
    <mergeCell ref="A78:J78"/>
    <mergeCell ref="A76:J76"/>
    <mergeCell ref="A89:J89"/>
    <mergeCell ref="A90:J90"/>
    <mergeCell ref="A96:J96"/>
    <mergeCell ref="A186:J186"/>
    <mergeCell ref="J84:J88"/>
    <mergeCell ref="J110:J114"/>
    <mergeCell ref="A171:J171"/>
    <mergeCell ref="A98:J98"/>
    <mergeCell ref="J91:J95"/>
    <mergeCell ref="J99:J103"/>
    <mergeCell ref="A80:J80"/>
    <mergeCell ref="A74:J74"/>
    <mergeCell ref="A75:J75"/>
    <mergeCell ref="A77:J77"/>
    <mergeCell ref="A79:J79"/>
    <mergeCell ref="A81:J81"/>
    <mergeCell ref="A167:J167"/>
    <mergeCell ref="A168:J168"/>
    <mergeCell ref="J373:J377"/>
    <mergeCell ref="A370:J370"/>
    <mergeCell ref="A371:J371"/>
    <mergeCell ref="A391:J391"/>
    <mergeCell ref="A390:J390"/>
    <mergeCell ref="A378:J378"/>
    <mergeCell ref="A379:J379"/>
    <mergeCell ref="A382:J382"/>
    <mergeCell ref="A380:J380"/>
    <mergeCell ref="A381:J381"/>
    <mergeCell ref="J383:J387"/>
    <mergeCell ref="A358:J358"/>
    <mergeCell ref="A359:J359"/>
    <mergeCell ref="A362:J362"/>
    <mergeCell ref="J363:J367"/>
    <mergeCell ref="A360:J360"/>
    <mergeCell ref="A361:J361"/>
    <mergeCell ref="A368:J368"/>
    <mergeCell ref="A369:J369"/>
    <mergeCell ref="A372:J372"/>
    <mergeCell ref="A324:J324"/>
    <mergeCell ref="A327:J327"/>
    <mergeCell ref="A325:J325"/>
    <mergeCell ref="A326:J326"/>
    <mergeCell ref="A348:J348"/>
    <mergeCell ref="A349:J349"/>
    <mergeCell ref="A352:J352"/>
    <mergeCell ref="J353:J357"/>
    <mergeCell ref="A350:J350"/>
    <mergeCell ref="A351:J351"/>
    <mergeCell ref="J438:J442"/>
    <mergeCell ref="J443:J447"/>
    <mergeCell ref="J294:J298"/>
    <mergeCell ref="A417:J417"/>
    <mergeCell ref="A418:J418"/>
    <mergeCell ref="A419:J419"/>
    <mergeCell ref="J420:J424"/>
    <mergeCell ref="J425:J429"/>
    <mergeCell ref="A430:J430"/>
    <mergeCell ref="A431:J431"/>
    <mergeCell ref="A432:J432"/>
    <mergeCell ref="J433:J437"/>
    <mergeCell ref="A398:J398"/>
    <mergeCell ref="J402:J406"/>
    <mergeCell ref="A399:J399"/>
    <mergeCell ref="A400:J400"/>
    <mergeCell ref="A401:J401"/>
    <mergeCell ref="J407:J411"/>
    <mergeCell ref="J412:J416"/>
    <mergeCell ref="J328:J332"/>
    <mergeCell ref="J333:J337"/>
    <mergeCell ref="J338:J342"/>
    <mergeCell ref="J343:J347"/>
    <mergeCell ref="A323:J323"/>
  </mergeCells>
  <printOptions horizontalCentered="1"/>
  <pageMargins left="0.19685039370078741" right="0.19685039370078741" top="0.78740157480314965" bottom="0.19685039370078741" header="0" footer="0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за 2019 год</vt:lpstr>
      <vt:lpstr>'ГП за 2019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2017-09-26T23:47:36Z</cp:lastPrinted>
  <dcterms:created xsi:type="dcterms:W3CDTF">2006-09-16T00:00:00Z</dcterms:created>
  <dcterms:modified xsi:type="dcterms:W3CDTF">2020-04-08T06:47:55Z</dcterms:modified>
</cp:coreProperties>
</file>