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05" windowWidth="14805" windowHeight="4710" tabRatio="535"/>
  </bookViews>
  <sheets>
    <sheet name="НП" sheetId="10" r:id="rId1"/>
  </sheets>
  <calcPr calcId="145621"/>
</workbook>
</file>

<file path=xl/calcChain.xml><?xml version="1.0" encoding="utf-8"?>
<calcChain xmlns="http://schemas.openxmlformats.org/spreadsheetml/2006/main">
  <c r="H20" i="10" l="1"/>
  <c r="H19" i="10"/>
  <c r="H18" i="10"/>
  <c r="F20" i="10"/>
  <c r="F19" i="10"/>
  <c r="F18" i="10"/>
  <c r="C18" i="10"/>
  <c r="C19" i="10"/>
  <c r="D19" i="10"/>
  <c r="C20" i="10"/>
  <c r="D20" i="10"/>
  <c r="D18" i="10"/>
  <c r="H15" i="10"/>
  <c r="H16" i="10"/>
  <c r="H14" i="10"/>
  <c r="F16" i="10"/>
  <c r="F15" i="10"/>
  <c r="F14" i="10"/>
  <c r="F9" i="10" s="1"/>
  <c r="D15" i="10"/>
  <c r="D16" i="10"/>
  <c r="D14" i="10"/>
  <c r="C14" i="10"/>
  <c r="H10" i="10"/>
  <c r="F10" i="10"/>
  <c r="C10" i="10"/>
  <c r="C15" i="10"/>
  <c r="I15" i="10" s="1"/>
  <c r="C16" i="10"/>
  <c r="J16" i="10" s="1"/>
  <c r="J20" i="10"/>
  <c r="F17" i="10" l="1"/>
  <c r="C17" i="10"/>
  <c r="D13" i="10"/>
  <c r="F13" i="10"/>
  <c r="D10" i="10"/>
  <c r="C13" i="10"/>
  <c r="D17" i="10"/>
  <c r="H17" i="10"/>
  <c r="J17" i="10" s="1"/>
  <c r="J14" i="10"/>
  <c r="C9" i="10"/>
  <c r="I14" i="10"/>
  <c r="J15" i="10"/>
  <c r="H11" i="10"/>
  <c r="D11" i="10"/>
  <c r="C11" i="10"/>
  <c r="J11" i="10" s="1"/>
  <c r="F11" i="10"/>
  <c r="F8" i="10" s="1"/>
  <c r="J10" i="10"/>
  <c r="G20" i="10"/>
  <c r="D9" i="10"/>
  <c r="H13" i="10"/>
  <c r="H9" i="10"/>
  <c r="I16" i="10"/>
  <c r="I19" i="10"/>
  <c r="E19" i="10"/>
  <c r="J19" i="10"/>
  <c r="G19" i="10"/>
  <c r="E20" i="10"/>
  <c r="I20" i="10"/>
  <c r="G34" i="10"/>
  <c r="G35" i="10"/>
  <c r="G36" i="10"/>
  <c r="E34" i="10"/>
  <c r="E35" i="10"/>
  <c r="E36" i="10"/>
  <c r="H33" i="10"/>
  <c r="F33" i="10"/>
  <c r="C8" i="10" l="1"/>
  <c r="D8" i="10"/>
  <c r="H8" i="10"/>
  <c r="J9" i="10"/>
  <c r="I18" i="10"/>
  <c r="E18" i="10"/>
  <c r="G18" i="10"/>
  <c r="J18" i="10"/>
  <c r="H46" i="10"/>
  <c r="H26" i="10" s="1"/>
  <c r="H45" i="10"/>
  <c r="H25" i="10" s="1"/>
  <c r="H44" i="10"/>
  <c r="F46" i="10"/>
  <c r="F45" i="10"/>
  <c r="F25" i="10" s="1"/>
  <c r="F44" i="10"/>
  <c r="F24" i="10" s="1"/>
  <c r="C45" i="10"/>
  <c r="D45" i="10"/>
  <c r="C46" i="10"/>
  <c r="D46" i="10"/>
  <c r="D44" i="10"/>
  <c r="C44" i="10"/>
  <c r="H52" i="10"/>
  <c r="G53" i="10"/>
  <c r="G54" i="10"/>
  <c r="G55" i="10"/>
  <c r="F52" i="10"/>
  <c r="H48" i="10"/>
  <c r="G49" i="10"/>
  <c r="F48" i="10"/>
  <c r="E49" i="10"/>
  <c r="E53" i="10"/>
  <c r="E54" i="10"/>
  <c r="E55" i="10"/>
  <c r="J55" i="10"/>
  <c r="I55" i="10"/>
  <c r="J54" i="10"/>
  <c r="I54" i="10"/>
  <c r="J53" i="10"/>
  <c r="I53" i="10"/>
  <c r="D52" i="10"/>
  <c r="C52" i="10"/>
  <c r="J51" i="10"/>
  <c r="J50" i="10"/>
  <c r="J49" i="10"/>
  <c r="I49" i="10"/>
  <c r="D48" i="10"/>
  <c r="C48" i="10"/>
  <c r="J48" i="10" s="1"/>
  <c r="C62" i="10"/>
  <c r="D62" i="10"/>
  <c r="F62" i="10"/>
  <c r="H62" i="10"/>
  <c r="F63" i="10"/>
  <c r="F64" i="10"/>
  <c r="J62" i="10" l="1"/>
  <c r="J52" i="10"/>
  <c r="E45" i="10"/>
  <c r="G17" i="10"/>
  <c r="E17" i="10"/>
  <c r="I17" i="10"/>
  <c r="G44" i="10"/>
  <c r="C24" i="10"/>
  <c r="G24" i="10" s="1"/>
  <c r="G46" i="10"/>
  <c r="F26" i="10"/>
  <c r="F23" i="10" s="1"/>
  <c r="E52" i="10"/>
  <c r="H43" i="10"/>
  <c r="H24" i="10"/>
  <c r="H23" i="10" s="1"/>
  <c r="E48" i="10"/>
  <c r="F43" i="10"/>
  <c r="I62" i="10"/>
  <c r="E44" i="10"/>
  <c r="E62" i="10"/>
  <c r="G45" i="10"/>
  <c r="G62" i="10"/>
  <c r="E46" i="10"/>
  <c r="G48" i="10"/>
  <c r="G52" i="10"/>
  <c r="I52" i="10"/>
  <c r="I48" i="10"/>
  <c r="F61" i="10"/>
  <c r="H67" i="10"/>
  <c r="G68" i="10"/>
  <c r="G69" i="10"/>
  <c r="G70" i="10"/>
  <c r="F67" i="10"/>
  <c r="E68" i="10"/>
  <c r="E69" i="10"/>
  <c r="E70" i="10"/>
  <c r="G74" i="10"/>
  <c r="G75" i="10"/>
  <c r="G76" i="10"/>
  <c r="F73" i="10"/>
  <c r="E74" i="10"/>
  <c r="E75" i="10"/>
  <c r="E76" i="10"/>
  <c r="H84" i="10"/>
  <c r="G87" i="10"/>
  <c r="G85" i="10"/>
  <c r="G86" i="10"/>
  <c r="E85" i="10"/>
  <c r="E86" i="10"/>
  <c r="E87" i="10"/>
  <c r="F84" i="10"/>
  <c r="G96" i="10"/>
  <c r="G97" i="10"/>
  <c r="G98" i="10"/>
  <c r="F95" i="10"/>
  <c r="E96" i="10"/>
  <c r="E97" i="10"/>
  <c r="E98" i="10"/>
  <c r="C106" i="10"/>
  <c r="G16" i="10" l="1"/>
  <c r="E16" i="10"/>
  <c r="G107" i="10"/>
  <c r="G109" i="10"/>
  <c r="F106" i="10"/>
  <c r="D106" i="10"/>
  <c r="E106" i="10" s="1"/>
  <c r="E107" i="10"/>
  <c r="E109" i="10"/>
  <c r="J109" i="10"/>
  <c r="I109" i="10"/>
  <c r="J108" i="10"/>
  <c r="J107" i="10"/>
  <c r="I107" i="10"/>
  <c r="H106" i="10"/>
  <c r="J98" i="10"/>
  <c r="I98" i="10"/>
  <c r="J97" i="10"/>
  <c r="I97" i="10"/>
  <c r="J96" i="10"/>
  <c r="I96" i="10"/>
  <c r="H95" i="10"/>
  <c r="D95" i="10"/>
  <c r="C95" i="10"/>
  <c r="G95" i="10" s="1"/>
  <c r="J87" i="10"/>
  <c r="I87" i="10"/>
  <c r="J86" i="10"/>
  <c r="I86" i="10"/>
  <c r="J85" i="10"/>
  <c r="I85" i="10"/>
  <c r="D84" i="10"/>
  <c r="C84" i="10"/>
  <c r="G84" i="10" s="1"/>
  <c r="J76" i="10"/>
  <c r="I76" i="10"/>
  <c r="J75" i="10"/>
  <c r="I75" i="10"/>
  <c r="J74" i="10"/>
  <c r="I74" i="10"/>
  <c r="H73" i="10"/>
  <c r="D73" i="10"/>
  <c r="C73" i="10"/>
  <c r="G73" i="10" s="1"/>
  <c r="J70" i="10"/>
  <c r="I70" i="10"/>
  <c r="J69" i="10"/>
  <c r="I69" i="10"/>
  <c r="J68" i="10"/>
  <c r="I68" i="10"/>
  <c r="D67" i="10"/>
  <c r="C67" i="10"/>
  <c r="G67" i="10" s="1"/>
  <c r="H64" i="10"/>
  <c r="D64" i="10"/>
  <c r="C64" i="10"/>
  <c r="G64" i="10" s="1"/>
  <c r="H63" i="10"/>
  <c r="D63" i="10"/>
  <c r="C63" i="10"/>
  <c r="J46" i="10"/>
  <c r="I46" i="10"/>
  <c r="J45" i="10"/>
  <c r="I45" i="10"/>
  <c r="J44" i="10"/>
  <c r="I44" i="10"/>
  <c r="D43" i="10"/>
  <c r="C43" i="10"/>
  <c r="J36" i="10"/>
  <c r="I36" i="10"/>
  <c r="J35" i="10"/>
  <c r="I35" i="10"/>
  <c r="J34" i="10"/>
  <c r="I34" i="10"/>
  <c r="D33" i="10"/>
  <c r="C33" i="10"/>
  <c r="G33" i="10" s="1"/>
  <c r="D26" i="10"/>
  <c r="C26" i="10"/>
  <c r="G26" i="10" s="1"/>
  <c r="D25" i="10"/>
  <c r="C25" i="10"/>
  <c r="G25" i="10" s="1"/>
  <c r="D24" i="10"/>
  <c r="E24" i="10" s="1"/>
  <c r="G15" i="10" l="1"/>
  <c r="E15" i="10"/>
  <c r="E25" i="10"/>
  <c r="E26" i="10"/>
  <c r="G43" i="10"/>
  <c r="I43" i="10"/>
  <c r="E33" i="10"/>
  <c r="C61" i="10"/>
  <c r="G61" i="10" s="1"/>
  <c r="E43" i="10"/>
  <c r="E63" i="10"/>
  <c r="D61" i="10"/>
  <c r="H61" i="10"/>
  <c r="E67" i="10"/>
  <c r="E73" i="10"/>
  <c r="G63" i="10"/>
  <c r="E64" i="10"/>
  <c r="E84" i="10"/>
  <c r="E95" i="10"/>
  <c r="J25" i="10"/>
  <c r="I33" i="10"/>
  <c r="I64" i="10"/>
  <c r="J73" i="10"/>
  <c r="I95" i="10"/>
  <c r="J106" i="10"/>
  <c r="G106" i="10"/>
  <c r="I73" i="10"/>
  <c r="I24" i="10"/>
  <c r="I84" i="10"/>
  <c r="J24" i="10"/>
  <c r="I26" i="10"/>
  <c r="I63" i="10"/>
  <c r="I67" i="10"/>
  <c r="J33" i="10"/>
  <c r="J84" i="10"/>
  <c r="I106" i="10"/>
  <c r="C23" i="10"/>
  <c r="G23" i="10" s="1"/>
  <c r="J43" i="10"/>
  <c r="J67" i="10"/>
  <c r="J95" i="10"/>
  <c r="J26" i="10"/>
  <c r="J64" i="10"/>
  <c r="D23" i="10"/>
  <c r="J63" i="10"/>
  <c r="I25" i="10"/>
  <c r="E23" i="10" l="1"/>
  <c r="E14" i="10"/>
  <c r="G14" i="10"/>
  <c r="E61" i="10"/>
  <c r="I61" i="10"/>
  <c r="J61" i="10"/>
  <c r="I23" i="10"/>
  <c r="J23" i="10"/>
  <c r="J13" i="10" l="1"/>
  <c r="G13" i="10"/>
  <c r="I13" i="10"/>
  <c r="E13" i="10"/>
  <c r="G11" i="10" l="1"/>
  <c r="I11" i="10"/>
  <c r="E11" i="10"/>
  <c r="G10" i="10" l="1"/>
  <c r="E10" i="10"/>
  <c r="I10" i="10"/>
  <c r="E9" i="10" l="1"/>
  <c r="I9" i="10"/>
  <c r="G9" i="10"/>
  <c r="J8" i="10" l="1"/>
  <c r="I8" i="10"/>
  <c r="E8" i="10"/>
  <c r="G8" i="10"/>
</calcChain>
</file>

<file path=xl/sharedStrings.xml><?xml version="1.0" encoding="utf-8"?>
<sst xmlns="http://schemas.openxmlformats.org/spreadsheetml/2006/main" count="142" uniqueCount="90">
  <si>
    <t>Статус</t>
  </si>
  <si>
    <t>федеральный бюджет</t>
  </si>
  <si>
    <t>областной бюджет</t>
  </si>
  <si>
    <t>городской бюджет</t>
  </si>
  <si>
    <t>Мероприятие 10.1.2.1</t>
  </si>
  <si>
    <t>Фактически профинансировано</t>
  </si>
  <si>
    <t xml:space="preserve">федеральный бюджет </t>
  </si>
  <si>
    <t xml:space="preserve"> тыс.руб.</t>
  </si>
  <si>
    <t>Срок освоения</t>
  </si>
  <si>
    <t xml:space="preserve">экономия </t>
  </si>
  <si>
    <t xml:space="preserve">  30.12.2017</t>
  </si>
  <si>
    <t xml:space="preserve">   30.12.2017</t>
  </si>
  <si>
    <t>1. Национальный проект «Жилье и городская среда»</t>
  </si>
  <si>
    <t>2. Национальный проект «Образование»</t>
  </si>
  <si>
    <t>3. Национальный проект «Демография»</t>
  </si>
  <si>
    <t>5. Национальный проект «Культура»</t>
  </si>
  <si>
    <t xml:space="preserve">
</t>
  </si>
  <si>
    <t>Плановый объем финансиро-вания</t>
  </si>
  <si>
    <r>
  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 ,</t>
    </r>
    <r>
      <rPr>
        <b/>
        <sz val="12"/>
        <rFont val="Times New Roman"/>
        <family val="1"/>
        <charset val="204"/>
      </rPr>
      <t xml:space="preserve"> всего</t>
    </r>
  </si>
  <si>
    <t>Федеральный проект «Формирование комфортной городской среды»</t>
  </si>
  <si>
    <t xml:space="preserve">Муниципальная программа «Формирование современной городской среды на территории города Благовещенска на 2018-2024 годы»          </t>
  </si>
  <si>
    <t>Федеральный проект «Обеспечение устойчивого сокращения непригодного для проживания жилищного фонда»</t>
  </si>
  <si>
    <t>Всего по национальному проекту «Жилье и городская среда»</t>
  </si>
  <si>
    <t>Федеральный проект "Современная школа"</t>
  </si>
  <si>
    <t>Федеральный проект "Цифровая образовательная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</si>
  <si>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</si>
  <si>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Федеральный проект "Дорожная сеть"</t>
  </si>
  <si>
    <t>Всего по национальному проеку «Образование»</t>
  </si>
  <si>
    <t>Наименование мероприятия муниципальной программы, источники финансирования</t>
  </si>
  <si>
    <t xml:space="preserve">% финансирования от планового объема финансиро-вания (ст.3/ст.2) </t>
  </si>
  <si>
    <t>Кассовое исполнение</t>
  </si>
  <si>
    <t xml:space="preserve">% кассового исполнения от планового объема финансиро-вания (ст.5/ст.2) </t>
  </si>
  <si>
    <t>Фактическое выполнение работ (освоение финансовых средств)</t>
  </si>
  <si>
    <t xml:space="preserve">% освоения от планового объема финансиро-вания (ст.7/ст.2) </t>
  </si>
  <si>
    <t>Остаток неосвоенных средств (ст.2-ст.7)</t>
  </si>
  <si>
    <r>
      <t xml:space="preserve">Государственная программа Российской Федерации "Развитие культуры и туризма" </t>
    </r>
    <r>
      <rPr>
        <b/>
        <i/>
        <sz val="14"/>
        <color indexed="8"/>
        <rFont val="Times New Roman"/>
        <family val="1"/>
        <charset val="204"/>
      </rPr>
      <t>(подпрограмма "Наследие")</t>
    </r>
  </si>
  <si>
    <t>Региональный проект Амурской области "Культурная среда"</t>
  </si>
  <si>
    <t>Ответственный исполнитель – управление культуры администрации города Благовещенска</t>
  </si>
  <si>
    <r>
      <t xml:space="preserve">4. Национальный проект «Безопасные и качественные автомобильные дороги» </t>
    </r>
    <r>
      <rPr>
        <i/>
        <sz val="16"/>
        <color indexed="8"/>
        <rFont val="Times New Roman"/>
        <family val="1"/>
        <charset val="204"/>
      </rPr>
      <t>(краткое наименование: «БКАД»)</t>
    </r>
  </si>
  <si>
    <t>Региональный проект Амурской области "Дорожная сеть"</t>
  </si>
  <si>
    <r>
      <t xml:space="preserve">Государственная программа Российской Федерации "Развитие транспортной системы" </t>
    </r>
    <r>
      <rPr>
        <b/>
        <i/>
        <sz val="14"/>
        <rFont val="Times New Roman"/>
        <family val="1"/>
        <charset val="204"/>
      </rPr>
      <t>(подпрограмма "Дорожное хозяйство")</t>
    </r>
  </si>
  <si>
    <r>
      <t xml:space="preserve">Государственная программа Амурской области «Развитие транспортной системы Амурской области» </t>
    </r>
    <r>
      <rPr>
        <b/>
        <i/>
        <sz val="14"/>
        <rFont val="Times New Roman"/>
        <family val="1"/>
        <charset val="204"/>
      </rPr>
      <t>(подпрограмма «Развитие сети автомобильных дорог общего пользования Амурской области»)</t>
    </r>
  </si>
  <si>
    <r>
      <t xml:space="preserve">Государственная программа Амурской области "Развитие и сохранение культуры и искусства Амурской области" </t>
    </r>
    <r>
      <rPr>
        <b/>
        <i/>
        <sz val="14"/>
        <rFont val="Times New Roman"/>
        <family val="1"/>
        <charset val="204"/>
      </rPr>
      <t>(подпрограмма "Обеспечение реализации основных направлений государственной политики в сфере реализации государственной программы")</t>
    </r>
  </si>
  <si>
    <t>Ответственный исполнитель – управление ЖКХ администрации города Благовещенска (в т.ч. управление архитектуры и градостроительства администрации города Благовещенска, МУ «ГУКС»)</t>
  </si>
  <si>
    <r>
      <t xml:space="preserve">Государственная программа Российской Федерации "Развитие образования" </t>
    </r>
    <r>
      <rPr>
        <b/>
        <i/>
        <sz val="14"/>
        <color indexed="8"/>
        <rFont val="Times New Roman"/>
        <family val="1"/>
        <charset val="204"/>
      </rPr>
      <t>(подпрограмма "Развитие дошкольного и общего образования")</t>
    </r>
  </si>
  <si>
    <t>Региональный проект Амурской области "Содействие занятости женщин - создание условий дошкольного образования для детей в возрасте до трех лет"</t>
  </si>
  <si>
    <r>
      <t xml:space="preserve">Государственная программа Амурской области «Развитие образования Амурской области» </t>
    </r>
    <r>
      <rPr>
        <b/>
        <i/>
        <sz val="14"/>
        <color indexed="8"/>
        <rFont val="Times New Roman"/>
        <family val="1"/>
        <charset val="204"/>
      </rPr>
      <t>(подпрограмма "Развитие дошкольного, общего и дополнительного образования детей")</t>
    </r>
  </si>
  <si>
    <t>Ответственный исполнитель – управление образования администрации города Благовещенска</t>
  </si>
  <si>
    <r>
      <t xml:space="preserve">Муниципальная программа "Развитие образования города Благовещенска на 2015-2021 годы" </t>
    </r>
    <r>
      <rPr>
        <b/>
        <i/>
        <sz val="14"/>
        <color indexed="8"/>
        <rFont val="Times New Roman"/>
        <family val="1"/>
        <charset val="204"/>
      </rPr>
      <t>(подпрограмма "Развитие дошкольного, общего и дополнительного образования детей")</t>
    </r>
  </si>
  <si>
    <r>
      <t xml:space="preserve">Государственная программа Амурской области "Развитие образования Амурской области" </t>
    </r>
    <r>
      <rPr>
        <b/>
        <i/>
        <sz val="14"/>
        <color indexed="8"/>
        <rFont val="Times New Roman"/>
        <family val="1"/>
        <charset val="204"/>
      </rPr>
      <t>(подпрограмма "Развитие дошкольного, общего и дополнительного образования детей")</t>
    </r>
  </si>
  <si>
    <t>Региональный проект Амурской области "Современная школа"</t>
  </si>
  <si>
    <t>Региональный проект Амурской области "Цифровая образовательная среда"</t>
  </si>
  <si>
    <r>
      <rPr>
        <b/>
        <u/>
        <sz val="12"/>
        <rFont val="Times New Roman"/>
        <family val="1"/>
        <charset val="204"/>
      </rPr>
      <t>Освоение средств ФБ и ОБ составляет 100%.</t>
    </r>
    <r>
      <rPr>
        <sz val="12"/>
        <rFont val="Times New Roman"/>
        <family val="1"/>
        <charset val="204"/>
      </rPr>
      <t xml:space="preserve"> Между администрацией города Благовещенска и министерством образования и науки Амурской области заключено </t>
    </r>
    <r>
      <rPr>
        <b/>
        <sz val="12"/>
        <rFont val="Times New Roman"/>
        <family val="1"/>
        <charset val="204"/>
      </rPr>
      <t>соглашение</t>
    </r>
    <r>
      <rPr>
        <sz val="12"/>
        <rFont val="Times New Roman"/>
        <family val="1"/>
        <charset val="204"/>
      </rPr>
      <t xml:space="preserve"> от 12.04.2019 № 10701000-1-2019-004 о предоставлении в 2019 году субсидии на софинансирование расходных обязательств, возникающих при реализации мероприятия внедрения целевой модели цифровой образовательной среды в общеобразовательных организациях и профессиональных образовательных организациях на сумму 4 400,7 тыс. руб. (</t>
    </r>
    <r>
      <rPr>
        <i/>
        <sz val="12"/>
        <rFont val="Times New Roman"/>
        <family val="1"/>
        <charset val="204"/>
      </rPr>
      <t>уровень софинансирования 95%</t>
    </r>
    <r>
      <rPr>
        <sz val="12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– 4 632,36 тыс. руб.). </t>
    </r>
    <r>
      <rPr>
        <b/>
        <sz val="12"/>
        <rFont val="Times New Roman"/>
        <family val="1"/>
        <charset val="204"/>
      </rPr>
      <t xml:space="preserve">Достигнутый результат: </t>
    </r>
    <r>
      <rPr>
        <sz val="12"/>
        <rFont val="Times New Roman"/>
        <family val="1"/>
        <charset val="204"/>
      </rPr>
      <t xml:space="preserve">внедрена целевая модель цифровой образовательной среды в </t>
    </r>
    <r>
      <rPr>
        <b/>
        <sz val="12"/>
        <rFont val="Times New Roman"/>
        <family val="1"/>
        <charset val="204"/>
      </rPr>
      <t>в 2-х общеобразовательных организациях</t>
    </r>
    <r>
      <rPr>
        <sz val="12"/>
        <rFont val="Times New Roman"/>
        <family val="1"/>
        <charset val="204"/>
      </rPr>
      <t xml:space="preserve"> города Благовещенска - </t>
    </r>
    <r>
      <rPr>
        <b/>
        <sz val="12"/>
        <rFont val="Times New Roman"/>
        <family val="1"/>
        <charset val="204"/>
      </rPr>
      <t>МАОУ «Гимназия № 1»</t>
    </r>
    <r>
      <rPr>
        <sz val="12"/>
        <rFont val="Times New Roman"/>
        <family val="1"/>
        <charset val="204"/>
      </rPr>
      <t xml:space="preserve"> и </t>
    </r>
    <r>
      <rPr>
        <b/>
        <sz val="12"/>
        <rFont val="Times New Roman"/>
        <family val="1"/>
        <charset val="204"/>
      </rPr>
      <t>МАОУ «Школа №28»</t>
    </r>
    <r>
      <rPr>
        <sz val="12"/>
        <rFont val="Times New Roman"/>
        <family val="1"/>
        <charset val="204"/>
      </rPr>
      <t xml:space="preserve"> (приобретено компьютерное оборудование).</t>
    </r>
  </si>
  <si>
    <r>
      <rPr>
        <b/>
        <u/>
        <sz val="12"/>
        <rFont val="Times New Roman"/>
        <family val="1"/>
        <charset val="204"/>
      </rPr>
      <t>Освоение средств ФБ и ОБ составляет 100%.</t>
    </r>
    <r>
      <rPr>
        <sz val="12"/>
        <rFont val="Times New Roman"/>
        <family val="1"/>
        <charset val="204"/>
      </rPr>
      <t xml:space="preserve"> Между администрацией города Благовещенска и министерством образования и науки Амурской области заключено </t>
    </r>
    <r>
      <rPr>
        <b/>
        <sz val="12"/>
        <rFont val="Times New Roman"/>
        <family val="1"/>
        <charset val="204"/>
      </rPr>
      <t xml:space="preserve">соглашение </t>
    </r>
    <r>
      <rPr>
        <sz val="12"/>
        <rFont val="Times New Roman"/>
        <family val="1"/>
        <charset val="204"/>
      </rPr>
      <t>от 25.03.2019 № 10701000-1-2019-003 о предоставлении в 2019 году субсидии на софинансирование расходных обязательств, возникающих при реализации мероприятий по содействию создания в Амурской области новых мест в общеобразовательных организациях, на сумму 55 040,5 тыс. руб.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уровень софинансирования 95%)</t>
    </r>
    <r>
      <rPr>
        <sz val="12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– 57 937,5 тыс. руб.). </t>
    </r>
    <r>
      <rPr>
        <b/>
        <sz val="12"/>
        <rFont val="Times New Roman"/>
        <family val="1"/>
        <charset val="204"/>
      </rPr>
      <t xml:space="preserve">Достигнутый результат: </t>
    </r>
    <r>
      <rPr>
        <sz val="12"/>
        <rFont val="Times New Roman"/>
        <family val="1"/>
        <charset val="204"/>
      </rPr>
      <t xml:space="preserve">созданы </t>
    </r>
    <r>
      <rPr>
        <b/>
        <sz val="12"/>
        <rFont val="Times New Roman"/>
        <family val="1"/>
        <charset val="204"/>
      </rPr>
      <t>528 новых мест</t>
    </r>
    <r>
      <rPr>
        <sz val="12"/>
        <rFont val="Times New Roman"/>
        <family val="1"/>
        <charset val="204"/>
      </rPr>
      <t xml:space="preserve"> при </t>
    </r>
    <r>
      <rPr>
        <b/>
        <sz val="12"/>
        <rFont val="Times New Roman"/>
        <family val="1"/>
        <charset val="204"/>
      </rPr>
      <t>МАОУ «Школа № 22 г. Благовещенска»</t>
    </r>
    <r>
      <rPr>
        <sz val="12"/>
        <rFont val="Times New Roman"/>
        <family val="1"/>
        <charset val="204"/>
      </rPr>
      <t xml:space="preserve"> за счет строительства </t>
    </r>
    <r>
      <rPr>
        <b/>
        <sz val="12"/>
        <rFont val="Times New Roman"/>
        <family val="1"/>
        <charset val="204"/>
      </rPr>
      <t xml:space="preserve">корпуса № 2 </t>
    </r>
    <r>
      <rPr>
        <sz val="12"/>
        <rFont val="Times New Roman"/>
        <family val="1"/>
        <charset val="204"/>
      </rPr>
      <t>(исполнен договор от 23.10.2017 № 449120 с АО «Строительная компания №1»).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Открытие корпуса состоялось 01.09.2019. </t>
    </r>
  </si>
  <si>
    <t>Освоение средств ФБ и ОБ составляет 100%.</t>
  </si>
  <si>
    <t>в том числе:</t>
  </si>
  <si>
    <t>Капитальные вложения</t>
  </si>
  <si>
    <t>Прочие расходы</t>
  </si>
  <si>
    <r>
      <rPr>
        <b/>
        <u/>
        <sz val="12"/>
        <rFont val="Times New Roman"/>
        <family val="1"/>
        <charset val="204"/>
      </rPr>
      <t>Освоение средств ФБ составляет 99,9 %, ОБ - 100 %.</t>
    </r>
    <r>
      <rPr>
        <sz val="12"/>
        <rFont val="Times New Roman"/>
        <family val="1"/>
        <charset val="204"/>
      </rPr>
      <t xml:space="preserve"> Между администрацией г.Благовещенска и министерством ЖКХ Амурской области заключено </t>
    </r>
    <r>
      <rPr>
        <b/>
        <sz val="12"/>
        <rFont val="Times New Roman"/>
        <family val="1"/>
        <charset val="204"/>
      </rPr>
      <t>соглашение</t>
    </r>
    <r>
      <rPr>
        <sz val="12"/>
        <rFont val="Times New Roman"/>
        <family val="1"/>
        <charset val="204"/>
      </rPr>
      <t xml:space="preserve"> от 25.07.2019 № 4 о направлении в бюджет муниципального образования субсидии на реализацию I этапа (2019-2020 гг.) </t>
    </r>
    <r>
      <rPr>
        <u/>
        <sz val="12"/>
        <rFont val="Times New Roman"/>
        <family val="1"/>
        <charset val="204"/>
      </rPr>
      <t>региональной адресной программы</t>
    </r>
    <r>
      <rPr>
        <sz val="12"/>
        <rFont val="Times New Roman"/>
        <family val="1"/>
        <charset val="204"/>
      </rPr>
      <t xml:space="preserve"> «Переселение граждан из аварийного жилищного фонда на территории Амурской области на период 2019 - 2025 годов», утвержденной постановлением Правительства Амурской области от 29.03.2019 № 152 (далее-Программа), на сумму </t>
    </r>
    <r>
      <rPr>
        <b/>
        <sz val="12"/>
        <rFont val="Times New Roman"/>
        <family val="1"/>
        <charset val="204"/>
      </rPr>
      <t>70 850,0 тыс.руб</t>
    </r>
    <r>
      <rPr>
        <sz val="12"/>
        <rFont val="Times New Roman"/>
        <family val="1"/>
        <charset val="204"/>
      </rPr>
      <t xml:space="preserve">. (в том  числе поступившей от государственной корпорации - Фонда содействия  реформированию жилищно-коммунального хозяйства в сумме 68 724,5 тыс.руб. и средств областного бюджета в сумме 2 125,5 тыс.руб.) на обеспечение мероприятий по переселению граждан из аварийного жилищного фонда в рамках Программы. </t>
    </r>
    <r>
      <rPr>
        <b/>
        <sz val="12"/>
        <rFont val="Times New Roman"/>
        <family val="1"/>
        <charset val="204"/>
      </rPr>
      <t>Достигнутый результат:</t>
    </r>
    <r>
      <rPr>
        <sz val="12"/>
        <rFont val="Times New Roman"/>
        <family val="1"/>
        <charset val="204"/>
      </rPr>
      <t xml:space="preserve"> площадь расселенных аварийных домов составила 1,69 тыс. кв. м.
</t>
    </r>
  </si>
  <si>
    <t>Ответственный исполнитель – Комитет по управлению имуществом муниципального образования города Благовещенска (МКУ "Благовещенский городской архивный и жилищный центр")</t>
  </si>
  <si>
    <t>Региональный проект Амурской области «Обеспечение устойчивого сокращения непригодного для проживания жилищного фонда»</t>
  </si>
  <si>
    <r>
      <t xml:space="preserve">Федеральный проект "Обеспечение качественно нового уровня развития инфраструктуры культуры </t>
    </r>
    <r>
      <rPr>
        <i/>
        <sz val="14"/>
        <color rgb="FF00B050"/>
        <rFont val="Times New Roman"/>
        <family val="1"/>
        <charset val="204"/>
      </rPr>
      <t>(краткое наименование:"Культурная среда")</t>
    </r>
  </si>
  <si>
    <r>
      <t xml:space="preserve">Государственная программа Российской Федерации "Обеспечение доступным и комфортным жильем и коммунальными услугами граждан Российской Федерации" </t>
    </r>
    <r>
      <rPr>
        <b/>
        <i/>
        <sz val="14"/>
        <rFont val="Times New Roman"/>
        <family val="1"/>
        <charset val="204"/>
      </rPr>
      <t>(подпрограмма "Создание условий для обеспечения доступным и комфортным жильем граждан России")</t>
    </r>
  </si>
  <si>
    <r>
      <t xml:space="preserve">Государственная программа Амурской области "Обеспечение доступным и качественным жильем населения Амурской области" </t>
    </r>
    <r>
      <rPr>
        <b/>
        <i/>
        <sz val="14"/>
        <rFont val="Times New Roman"/>
        <family val="1"/>
        <charset val="204"/>
      </rPr>
      <t>(подпрограмма "Переселение граждан из аварийного жилищного фонда, в том числе с учетом необходимости развития малоэтажного жилищного строительства на территории области")</t>
    </r>
    <r>
      <rPr>
        <b/>
        <sz val="14"/>
        <rFont val="Times New Roman"/>
        <family val="1"/>
        <charset val="204"/>
      </rPr>
      <t xml:space="preserve">
</t>
    </r>
  </si>
  <si>
    <r>
      <rPr>
        <b/>
        <u/>
        <sz val="12"/>
        <rFont val="Times New Roman"/>
        <family val="1"/>
        <charset val="204"/>
      </rPr>
      <t>Освоение средств ФБ и ОБ составляет 100 %.</t>
    </r>
    <r>
      <rPr>
        <sz val="12"/>
        <rFont val="Times New Roman"/>
        <family val="1"/>
        <charset val="204"/>
      </rPr>
      <t xml:space="preserve"> Между администрацией города Благовещенска и министерством жилищно-коммунального хозяйства Амурской области заключено </t>
    </r>
    <r>
      <rPr>
        <b/>
        <sz val="12"/>
        <rFont val="Times New Roman"/>
        <family val="1"/>
        <charset val="204"/>
      </rPr>
      <t>соглашение</t>
    </r>
    <r>
      <rPr>
        <sz val="12"/>
        <rFont val="Times New Roman"/>
        <family val="1"/>
        <charset val="204"/>
      </rPr>
      <t xml:space="preserve"> от 15.04.2019 №10701000-1-2019-006 (дополнительные соглашения от 22.05.2019 и от 05.08.2019) о предоставлении в 2019 году субсидии на софинансирование программ современной городской среды на сумму 117 645,4 тыс. руб. </t>
    </r>
    <r>
      <rPr>
        <i/>
        <sz val="12"/>
        <rFont val="Times New Roman"/>
        <family val="1"/>
        <charset val="204"/>
      </rPr>
      <t>(уровень софинансирования 90,91%)</t>
    </r>
    <r>
      <rPr>
        <sz val="12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обязательств-129 409,9 тыс. руб.). </t>
    </r>
    <r>
      <rPr>
        <b/>
        <sz val="12"/>
        <rFont val="Times New Roman"/>
        <family val="1"/>
        <charset val="204"/>
      </rPr>
      <t xml:space="preserve">Достигнутый результат: </t>
    </r>
    <r>
      <rPr>
        <sz val="12"/>
        <rFont val="Times New Roman"/>
        <family val="1"/>
        <charset val="204"/>
      </rPr>
      <t xml:space="preserve">благоустроены (модернизированы) </t>
    </r>
    <r>
      <rPr>
        <b/>
        <sz val="12"/>
        <rFont val="Times New Roman"/>
        <family val="1"/>
        <charset val="204"/>
      </rPr>
      <t>23 территории города</t>
    </r>
    <r>
      <rPr>
        <sz val="12"/>
        <rFont val="Times New Roman"/>
        <family val="1"/>
        <charset val="204"/>
      </rPr>
      <t xml:space="preserve">, в том числе одна общественная и 22 дворовые по следующим адресам:
- ул. 50 лет Октября - ул. Зелёная (сквер в квартале 433);
- ул. Пограничная 124, 124/1, 124/2, 124/3, 126;
- ул. 50 лет Октября  203, 203/1, ул. Кольцевая 42 А, ул. Островского 236;
- ул. Игнатьевское шоссе 14/4, 14/6, ул. Советская 3,5,7, ул. Ленина 80, ул. Зейская 92, ул. Театральная 32;
- ул. Пушкина 36, 41, ул. Кузнечная 58/68, ул. Чайковского 191, 193, 193/2. 
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
</t>
    </r>
  </si>
  <si>
    <t>Региональный проект Амурской области «Формирование комфортной городской среды»</t>
  </si>
  <si>
    <r>
      <t xml:space="preserve"> Государственная программа Амурской области «Модернизация жилищно-коммунального комплекса, энергосбережение и повышение энергетической эффективности в Амурской области» </t>
    </r>
    <r>
      <rPr>
        <b/>
        <i/>
        <sz val="14"/>
        <color indexed="8"/>
        <rFont val="Times New Roman"/>
        <family val="1"/>
        <charset val="204"/>
      </rPr>
      <t>(подпрограмма "Обеспечение доступности коммунальных услуг, повышение качества и надежности жилищно-коммунального обслуживания населения")</t>
    </r>
  </si>
  <si>
    <t>Ответственный исполнитель – управление жилищно-коммунального хозяйства администрации города Благовещенска (МУ «ГУКС»)</t>
  </si>
  <si>
    <r>
      <t xml:space="preserve"> Государственная программа Российской Федерации «Обеспечение доступным и комфортным жильём и коммунальными услугами граждан Российской Федерации» </t>
    </r>
    <r>
      <rPr>
        <b/>
        <i/>
        <sz val="14"/>
        <color indexed="8"/>
        <rFont val="Times New Roman"/>
        <family val="1"/>
        <charset val="204"/>
      </rPr>
      <t>(подпрограмма "Создание условий для обеспечения качественными услугами жилищно-коммунального хозяйства граждан России")</t>
    </r>
    <r>
      <rPr>
        <b/>
        <sz val="14"/>
        <color indexed="8"/>
        <rFont val="Times New Roman"/>
        <family val="1"/>
        <charset val="204"/>
      </rPr>
      <t xml:space="preserve">
</t>
    </r>
  </si>
  <si>
    <t>Государственная программа Российской Федерации «Обеспечение доступным и комфортным жильём и коммунальными услугами граждан Российской Федерации»</t>
  </si>
  <si>
    <t xml:space="preserve">Освоение средств ФБ и ОБ составляет 100%. </t>
  </si>
  <si>
    <t>Достигнутый  результат</t>
  </si>
  <si>
    <r>
      <rPr>
        <b/>
        <u/>
        <sz val="12"/>
        <color indexed="8"/>
        <rFont val="Times New Roman"/>
        <family val="1"/>
        <charset val="204"/>
      </rPr>
      <t>Освоение средств ФБ составляет 100 %</t>
    </r>
    <r>
      <rPr>
        <sz val="12"/>
        <color indexed="8"/>
        <rFont val="Times New Roman"/>
        <family val="1"/>
        <charset val="204"/>
      </rPr>
      <t xml:space="preserve">. Между администрацией города Благовещенска и министерством культуры и национальной политики Амурской области заключены </t>
    </r>
    <r>
      <rPr>
        <b/>
        <sz val="12"/>
        <color indexed="8"/>
        <rFont val="Times New Roman"/>
        <family val="1"/>
        <charset val="204"/>
      </rPr>
      <t>соглашения</t>
    </r>
    <r>
      <rPr>
        <sz val="12"/>
        <color indexed="8"/>
        <rFont val="Times New Roman"/>
        <family val="1"/>
        <charset val="204"/>
      </rPr>
      <t xml:space="preserve">: </t>
    </r>
    <r>
      <rPr>
        <b/>
        <sz val="12"/>
        <color indexed="8"/>
        <rFont val="Times New Roman"/>
        <family val="1"/>
        <charset val="204"/>
      </rPr>
      <t>1)</t>
    </r>
    <r>
      <rPr>
        <sz val="12"/>
        <color indexed="8"/>
        <rFont val="Times New Roman"/>
        <family val="1"/>
        <charset val="204"/>
      </rPr>
      <t xml:space="preserve"> от 13.06.2019 № 10701000-1-2019-008 о предоставлении в 2019 году </t>
    </r>
    <r>
      <rPr>
        <b/>
        <sz val="12"/>
        <color indexed="8"/>
        <rFont val="Times New Roman"/>
        <family val="1"/>
        <charset val="204"/>
      </rPr>
      <t>иного межбюджетного трансферта</t>
    </r>
    <r>
      <rPr>
        <sz val="12"/>
        <color indexed="8"/>
        <rFont val="Times New Roman"/>
        <family val="1"/>
        <charset val="204"/>
      </rPr>
      <t xml:space="preserve">, имеющего целевое назначение, на сумму 5 000,0 тыс. руб. от общего объема бюджетных ассигнований, предусматриваемых в бюджете города на финансовое обеспечение расходных обязательств - 5 478,5 тыс. руб. </t>
    </r>
    <r>
      <rPr>
        <i/>
        <sz val="12"/>
        <color indexed="8"/>
        <rFont val="Times New Roman"/>
        <family val="1"/>
        <charset val="204"/>
      </rPr>
      <t>(уровень софинансирования, 91,27 %)</t>
    </r>
    <r>
      <rPr>
        <sz val="12"/>
        <color indexed="8"/>
        <rFont val="Times New Roman"/>
        <family val="1"/>
        <charset val="204"/>
      </rPr>
      <t xml:space="preserve">. Достигнутый результат - </t>
    </r>
    <r>
      <rPr>
        <b/>
        <sz val="12"/>
        <color indexed="8"/>
        <rFont val="Times New Roman"/>
        <family val="1"/>
        <charset val="204"/>
      </rPr>
      <t xml:space="preserve">модернизирована (переоснащена) «Муниципальная молодежная библиотека им. А.П. Чехова» МБУК «МИБС» по модельному стандарту </t>
    </r>
    <r>
      <rPr>
        <sz val="12"/>
        <color indexed="8"/>
        <rFont val="Times New Roman"/>
        <family val="1"/>
        <charset val="204"/>
      </rPr>
      <t>(пополнен фонд библиотеки, приобретены мебель и оборудование, проведен текущий ремонт и ремонт цоколя и крыльца по адресу ул. Комсомольская 3);</t>
    </r>
    <r>
      <rPr>
        <b/>
        <sz val="12"/>
        <color indexed="8"/>
        <rFont val="Times New Roman"/>
        <family val="1"/>
        <charset val="204"/>
      </rPr>
      <t xml:space="preserve"> 2)</t>
    </r>
    <r>
      <rPr>
        <sz val="12"/>
        <color indexed="8"/>
        <rFont val="Times New Roman"/>
        <family val="1"/>
        <charset val="204"/>
      </rPr>
      <t xml:space="preserve"> от 10.06.2019 № 12 о реализации национального проекта «Культура» на территории муниципального образования города Благовещенска (осуществление мероприятий, направленных на обеспечение достижения целей, целевых и дополнительных показателей и результатов НП «Культура» и РП Амурской области «Культурная среда», «Творческие люди», «Цифровая культура»). Срок действия соглашения: до 31.12.2024. </t>
    </r>
    <r>
      <rPr>
        <b/>
        <sz val="12"/>
        <color indexed="8"/>
        <rFont val="Times New Roman"/>
        <family val="1"/>
        <charset val="204"/>
      </rPr>
      <t>В рамках соглашения за 2019 год достигнуты следующие показатели:</t>
    </r>
    <r>
      <rPr>
        <sz val="12"/>
        <color indexed="8"/>
        <rFont val="Times New Roman"/>
        <family val="1"/>
        <charset val="204"/>
      </rPr>
      <t xml:space="preserve"> 1) Количество посещений общедоступных (публичных) библиотек - 276,82 тыс. чел. (при плане на 2019 год - 222,3); 2) Прирост посещений общедоступных (публичных) библиотек - 125,99 % (при плане на 2019 год - 101,18); 3) Количество посещений культурно-массовых мероприятий клубов и домов культуры - 37,08 тыс. чел. (при плане на 2019 год - 36,67); 4) Прирост посещений культурно-массовых мероприятий клубов и домов культуры - 104,06 % (при плане на 2019 год - 102,93); 5) Количество участников клубных формирований - 2,259 тыс. чел. (при плане на 2019 год - 2,101); 6) Прирост участников клубных формирований  -107,57 % (при плане на 2019 год - 100,06); 7)Количество посещений парков культуры и отдыха - 0, 680 тыс. чел. (при плане на 2019 год - 0,680): 8) Количество посещений парков культуры и отдыха -  68 200% (при плане на 2019 год – 68 000); 9) Количество учащихся ДШИ - 1,787 тыс. чел. (при плане на 2019 год – 1,431); 10) Прирост учащихся ДШИ - 127,2 % (при плане на 2019 год – 101,86); 11) Прирост обращений к цифровым ресурсам – 3 510 % (при плане на 2019 год – 160).
</t>
    </r>
  </si>
  <si>
    <r>
      <t xml:space="preserve">Реализация мероприятий программы формирования современной городской среды, </t>
    </r>
    <r>
      <rPr>
        <b/>
        <sz val="12"/>
        <color indexed="8"/>
        <rFont val="Times New Roman"/>
        <family val="1"/>
        <charset val="204"/>
      </rPr>
      <t>всего</t>
    </r>
  </si>
  <si>
    <r>
      <t xml:space="preserve">Обеспечение мероприятий по переселению граждан из аварийного жилищного фонда, </t>
    </r>
    <r>
      <rPr>
        <b/>
        <sz val="12"/>
        <color indexed="8"/>
        <rFont val="Times New Roman"/>
        <family val="1"/>
        <charset val="204"/>
      </rPr>
      <t>всего</t>
    </r>
  </si>
  <si>
    <r>
      <t xml:space="preserve">Создание новых мест в общеобразовательных организациях, </t>
    </r>
    <r>
      <rPr>
        <b/>
        <sz val="12"/>
        <rFont val="Times New Roman"/>
        <family val="1"/>
        <charset val="204"/>
      </rPr>
      <t>всего</t>
    </r>
  </si>
  <si>
    <r>
      <t xml:space="preserve">Внедрение целевой модели цифровой образовательной среды в общеобразовательных организациях и профессиональных образовательных организациях, </t>
    </r>
    <r>
      <rPr>
        <b/>
        <sz val="12"/>
        <rFont val="Times New Roman"/>
        <family val="1"/>
        <charset val="204"/>
      </rPr>
      <t>всего</t>
    </r>
  </si>
  <si>
    <r>
      <t xml:space="preserve">Финансовое обеспечение дорожной деятельности в рамках реализации национального проекта "Безопасные и качественные автомобильные дороги", </t>
    </r>
    <r>
      <rPr>
        <b/>
        <sz val="12"/>
        <rFont val="Times New Roman"/>
        <family val="1"/>
        <charset val="204"/>
      </rPr>
      <t>всего</t>
    </r>
  </si>
  <si>
    <r>
      <rPr>
        <b/>
        <u/>
        <sz val="12"/>
        <color indexed="8"/>
        <rFont val="Times New Roman"/>
        <family val="1"/>
        <charset val="204"/>
      </rPr>
      <t xml:space="preserve">Освоение средств ФБ составляет 93%,  ОБ - 33,7%.  </t>
    </r>
    <r>
      <rPr>
        <sz val="12"/>
        <color indexed="8"/>
        <rFont val="Times New Roman"/>
        <family val="1"/>
        <charset val="204"/>
      </rPr>
      <t xml:space="preserve">Между администрацией города Благовещенска и министерством транспорта и дорожного хозяйства Амурской области в целях  осуществления дорожной деятельности в рамках реализации национального проекта "БКАД" заключены </t>
    </r>
    <r>
      <rPr>
        <b/>
        <sz val="12"/>
        <color indexed="8"/>
        <rFont val="Times New Roman"/>
        <family val="1"/>
        <charset val="204"/>
      </rPr>
      <t>соглашения: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>1)</t>
    </r>
    <r>
      <rPr>
        <sz val="12"/>
        <color indexed="8"/>
        <rFont val="Times New Roman"/>
        <family val="1"/>
        <charset val="204"/>
      </rPr>
      <t xml:space="preserve"> от 11.04.2019 № 10701000-1-2019-005 (дополнительное соглашение от 23.12.2019) о предоставлении </t>
    </r>
    <r>
      <rPr>
        <b/>
        <sz val="12"/>
        <color indexed="8"/>
        <rFont val="Times New Roman"/>
        <family val="1"/>
        <charset val="204"/>
      </rPr>
      <t>иного межбюджетного трансферта (далее-ИМБТ) из федерального бюджета</t>
    </r>
    <r>
      <rPr>
        <sz val="12"/>
        <color indexed="8"/>
        <rFont val="Times New Roman"/>
        <family val="1"/>
        <charset val="204"/>
      </rPr>
      <t xml:space="preserve">, имеющего целевое назначение, на 2019 год и плановый период 2020-2021 гг. в размере 1 049 361,0 тыс. руб. (в том числе: </t>
    </r>
    <r>
      <rPr>
        <b/>
        <sz val="12"/>
        <color indexed="8"/>
        <rFont val="Times New Roman"/>
        <family val="1"/>
        <charset val="204"/>
      </rPr>
      <t>2019 год - ‪403 667,0 тыс.руб.</t>
    </r>
    <r>
      <rPr>
        <sz val="12"/>
        <color indexed="8"/>
        <rFont val="Times New Roman"/>
        <family val="1"/>
        <charset val="204"/>
      </rPr>
      <t xml:space="preserve">, 2020 год - ‪315 742,0 тыс. руб., 2021 год - ‪329 952,0 тыс.руб.); </t>
    </r>
    <r>
      <rPr>
        <b/>
        <sz val="12"/>
        <color indexed="8"/>
        <rFont val="Times New Roman"/>
        <family val="1"/>
        <charset val="204"/>
      </rPr>
      <t>‬‬‬‬‬‬‬‬‬‬‬‬‬‬‬‬‬‬‬2)</t>
    </r>
    <r>
      <rPr>
        <sz val="12"/>
        <color indexed="8"/>
        <rFont val="Times New Roman"/>
        <family val="1"/>
        <charset val="204"/>
      </rPr>
      <t xml:space="preserve"> от 14.06.2019 № 223-06/с о предоставлении </t>
    </r>
    <r>
      <rPr>
        <b/>
        <sz val="12"/>
        <color indexed="8"/>
        <rFont val="Times New Roman"/>
        <family val="1"/>
        <charset val="204"/>
      </rPr>
      <t>ИМБТ из областного бюджета</t>
    </r>
    <r>
      <rPr>
        <sz val="12"/>
        <color indexed="8"/>
        <rFont val="Times New Roman"/>
        <family val="1"/>
        <charset val="204"/>
      </rPr>
      <t xml:space="preserve"> на 2019 год и плановый период 2020 и 2021 годов в размере 476 038,0 тыс. руб. (в том числе: </t>
    </r>
    <r>
      <rPr>
        <b/>
        <sz val="12"/>
        <color indexed="8"/>
        <rFont val="Times New Roman"/>
        <family val="1"/>
        <charset val="204"/>
      </rPr>
      <t>2019 год - 91 732,0 тыс. руб.,</t>
    </r>
    <r>
      <rPr>
        <sz val="12"/>
        <color indexed="8"/>
        <rFont val="Times New Roman"/>
        <family val="1"/>
        <charset val="204"/>
      </rPr>
      <t xml:space="preserve"> 2020 год - 204 258,0 тыс. руб., 2021 год - 180 048,0тыс. руб.). МУ «ГУКС» заключены муниципальные контракты на выполнение работ по ремонту автомобильных дорог в городе Благовещенске </t>
    </r>
    <r>
      <rPr>
        <b/>
        <sz val="12"/>
        <color indexed="8"/>
        <rFont val="Times New Roman"/>
        <family val="1"/>
        <charset val="204"/>
      </rPr>
      <t>на общую сумму ИМБТ из федерального и областного бюджетов</t>
    </r>
    <r>
      <rPr>
        <sz val="12"/>
        <color indexed="8"/>
        <rFont val="Times New Roman"/>
        <family val="1"/>
        <charset val="204"/>
      </rPr>
      <t xml:space="preserve">. </t>
    </r>
    <r>
      <rPr>
        <b/>
        <sz val="12"/>
        <color indexed="8"/>
        <rFont val="Times New Roman"/>
        <family val="1"/>
        <charset val="204"/>
      </rPr>
      <t xml:space="preserve">Достигнутый результат: </t>
    </r>
    <r>
      <rPr>
        <sz val="12"/>
        <color indexed="8"/>
        <rFont val="Times New Roman"/>
        <family val="1"/>
        <charset val="204"/>
      </rPr>
      <t xml:space="preserve">благоустроена (модернизирована) дорожная сеть городской агломерации в целях приведения в нормативное состояние, снижения уровня перегрузки и ликвидации мест концентрации ДТП (выполнен ремонт дорожного покрытия на 22 участках улично-дорожной сети, приведено в соответствие 8,2 км автомобильных дорог, обустроено 4,06 км наружного освещения). </t>
    </r>
    <r>
      <rPr>
        <b/>
        <sz val="12"/>
        <color indexed="8"/>
        <rFont val="Times New Roman"/>
        <family val="1"/>
        <charset val="204"/>
      </rPr>
      <t>Остаток неосвоенных средств федерального и областного бюджетов направлен на оплату авансов муниципальных контрактов, планируемых к реализации в 2020 году.</t>
    </r>
    <r>
      <rPr>
        <sz val="12"/>
        <color indexed="8"/>
        <rFont val="Times New Roman"/>
        <family val="1"/>
        <charset val="204"/>
      </rPr>
      <t xml:space="preserve"> Средства городского бюджета направлены на осуществление строительного контроля при выполнении работ по ремонту автомобильных дорог города в рамках НП «БКАД» (МУ «ГУКС» исполнены муниципальные контракты от 03.06.2019 № 2019.0180 с ООО «Прогресс Строй» и от 02.12.2019  № 251/2019 с ООО «ТСК «ВОСТОК-Строймаркет»).
</t>
    </r>
  </si>
  <si>
    <r>
      <t xml:space="preserve">Приобретено одно жилое помещение общей площадью 0,06 тыс. кв. м., что позволило расселить 3 человека. </t>
    </r>
    <r>
      <rPr>
        <b/>
        <sz val="12"/>
        <rFont val="Times New Roman"/>
        <family val="1"/>
        <charset val="204"/>
      </rPr>
      <t xml:space="preserve">Остаток средств в сумме 5,4 тыс. руб. подлежит возврату в областной бюджет. </t>
    </r>
  </si>
  <si>
    <r>
      <t xml:space="preserve">Произведены выплаты возмещений по 36 соглашениям, что позволило расселить 80 человек. </t>
    </r>
    <r>
      <rPr>
        <b/>
        <sz val="12"/>
        <rFont val="Times New Roman"/>
        <family val="1"/>
        <charset val="204"/>
      </rPr>
      <t xml:space="preserve">Остаток средств в сумме 37,2 тыс. руб. подлежит возврату в областной бюджет. </t>
    </r>
    <r>
      <rPr>
        <sz val="12"/>
        <rFont val="Times New Roman"/>
        <family val="1"/>
        <charset val="204"/>
      </rPr>
      <t xml:space="preserve">
</t>
    </r>
  </si>
  <si>
    <r>
      <t xml:space="preserve">Создание модельной муниципальной библиотеки в целях реализации национального проекта "Культура", </t>
    </r>
    <r>
      <rPr>
        <b/>
        <sz val="12"/>
        <rFont val="Times New Roman"/>
        <family val="1"/>
        <charset val="204"/>
      </rPr>
      <t>всего</t>
    </r>
  </si>
  <si>
    <r>
      <t>В 2019 году муниципальным образованием городом Благовещенском принято участие в реализации</t>
    </r>
    <r>
      <rPr>
        <b/>
        <sz val="14"/>
        <rFont val="Times New Roman"/>
        <family val="1"/>
        <charset val="204"/>
      </rPr>
      <t xml:space="preserve"> 5 национальных проектов Российской Федерации</t>
    </r>
    <r>
      <rPr>
        <b/>
        <i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(7 федеральных и региональных проектов)</t>
    </r>
    <r>
      <rPr>
        <sz val="14"/>
        <rFont val="Times New Roman"/>
        <family val="1"/>
        <charset val="204"/>
      </rPr>
      <t xml:space="preserve">, финансируемых из федерального и областного бюджетов в рамках государственных программ Российской Федерации и Амурской области. Общая сумма привлеченных средств из федерального и областного бюджетов составила </t>
    </r>
    <r>
      <rPr>
        <b/>
        <sz val="14"/>
        <rFont val="Times New Roman"/>
        <family val="1"/>
        <charset val="204"/>
      </rPr>
      <t>843,7 млн.руб.</t>
    </r>
    <r>
      <rPr>
        <sz val="14"/>
        <rFont val="Times New Roman"/>
        <family val="1"/>
        <charset val="204"/>
      </rPr>
      <t xml:space="preserve"> Средства федерального бюджета освоены на </t>
    </r>
    <r>
      <rPr>
        <b/>
        <sz val="14"/>
        <rFont val="Times New Roman"/>
        <family val="1"/>
        <charset val="204"/>
      </rPr>
      <t>95,9%</t>
    </r>
    <r>
      <rPr>
        <sz val="14"/>
        <rFont val="Times New Roman"/>
        <family val="1"/>
        <charset val="204"/>
      </rPr>
      <t xml:space="preserve">, областного бюджета на </t>
    </r>
    <r>
      <rPr>
        <b/>
        <sz val="14"/>
        <rFont val="Times New Roman"/>
        <family val="1"/>
        <charset val="204"/>
      </rPr>
      <t>61,1%</t>
    </r>
    <r>
      <rPr>
        <sz val="14"/>
        <rFont val="Times New Roman"/>
        <family val="1"/>
        <charset val="204"/>
      </rPr>
      <t xml:space="preserve">. 
</t>
    </r>
  </si>
  <si>
    <r>
      <t xml:space="preserve">Муниципальная программа "Развитие и сохранение культуры в городе Благовещенске на 2015-2021 годы" </t>
    </r>
    <r>
      <rPr>
        <b/>
        <i/>
        <sz val="14"/>
        <rFont val="Times New Roman"/>
        <family val="1"/>
        <charset val="204"/>
      </rPr>
      <t>(подпрограмма "Библиотечное обслуживание")</t>
    </r>
  </si>
  <si>
    <r>
      <t xml:space="preserve">Муниципальная программа "Развитие транспортной системы города Благовещенска на 2015 – 2021 годы" </t>
    </r>
    <r>
      <rPr>
        <b/>
        <i/>
        <sz val="14"/>
        <rFont val="Times New Roman"/>
        <family val="1"/>
        <charset val="204"/>
      </rPr>
      <t>(подпрограмма "Осуществление дорожной деятельности в отношении автомобильных дорог общего пользования местного значения")</t>
    </r>
  </si>
  <si>
    <r>
      <t xml:space="preserve">Муниципальная программа "Развитие образования города Благовещенска на 2015-2021 годы" </t>
    </r>
    <r>
      <rPr>
        <b/>
        <i/>
        <sz val="14"/>
        <rFont val="Times New Roman"/>
        <family val="1"/>
        <charset val="204"/>
      </rPr>
      <t>(подпрограмма "Развитие дошкольного, общего и дополнительного образования детей")</t>
    </r>
  </si>
  <si>
    <r>
      <t xml:space="preserve">Муниципальная программа «Обеспечение доступным и комфортным жильем населения города Благовещенска на 2015-2021 годы» </t>
    </r>
    <r>
      <rPr>
        <b/>
        <i/>
        <sz val="14"/>
        <rFont val="Times New Roman"/>
        <family val="1"/>
        <charset val="204"/>
      </rPr>
      <t>(подпрограмма "Переселение граждан из аварийного жилищного фонда на территории города Благовещенска" )</t>
    </r>
  </si>
  <si>
    <t xml:space="preserve">Всего за 2019 год                                 по национальным проектам Российской Федерации </t>
  </si>
  <si>
    <r>
      <rPr>
        <b/>
        <u/>
        <sz val="12"/>
        <rFont val="Times New Roman"/>
        <family val="1"/>
        <charset val="204"/>
      </rPr>
      <t xml:space="preserve">Освоение средств ФБ и ОБ составляет 100%. </t>
    </r>
    <r>
      <rPr>
        <sz val="12"/>
        <rFont val="Times New Roman"/>
        <family val="1"/>
        <charset val="204"/>
      </rPr>
      <t xml:space="preserve"> Между администрацией города Благовещенска и министерством образования и науки Амурской области в целях реализации национального проекта «Демография» на территории муниципального образования города Благовещенска заключено </t>
    </r>
    <r>
      <rPr>
        <b/>
        <sz val="12"/>
        <rFont val="Times New Roman"/>
        <family val="1"/>
        <charset val="204"/>
      </rPr>
      <t>соглашение от 23.08.2019 № 10701000-1-2019-011</t>
    </r>
    <r>
      <rPr>
        <sz val="12"/>
        <rFont val="Times New Roman"/>
        <family val="1"/>
        <charset val="204"/>
      </rPr>
      <t xml:space="preserve"> (дополнительные соглашения от 13.09.2019 № 10701000-1-2019-011/1 и от 17.12.2019 № 10701000-1-2019-011/2) о предоставлении в 2019 году субсидии на софинансирование расходных обязательств по созданию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образования, на сумму 95 321,2 тыс. руб. </t>
    </r>
    <r>
      <rPr>
        <i/>
        <sz val="12"/>
        <rFont val="Times New Roman"/>
        <family val="1"/>
        <charset val="204"/>
      </rPr>
      <t>(уровень софинансирования  91,94%)</t>
    </r>
    <r>
      <rPr>
        <sz val="12"/>
        <rFont val="Times New Roman"/>
        <family val="1"/>
        <charset val="204"/>
      </rPr>
      <t xml:space="preserve"> от общего объема бюджетных ассигнований, предусматриваемых в бюджете города на финансовое обеспечение расходных обязательств – 103 680,0 тыс. руб.). </t>
    </r>
    <r>
      <rPr>
        <b/>
        <sz val="12"/>
        <rFont val="Times New Roman"/>
        <family val="1"/>
        <charset val="204"/>
      </rPr>
      <t>Достигнутый результат:</t>
    </r>
    <r>
      <rPr>
        <sz val="12"/>
        <rFont val="Times New Roman"/>
        <family val="1"/>
        <charset val="204"/>
      </rPr>
      <t xml:space="preserve"> созданы </t>
    </r>
    <r>
      <rPr>
        <b/>
        <sz val="12"/>
        <rFont val="Times New Roman"/>
        <family val="1"/>
        <charset val="204"/>
      </rPr>
      <t>150 дополнительных мест</t>
    </r>
    <r>
      <rPr>
        <sz val="12"/>
        <rFont val="Times New Roman"/>
        <family val="1"/>
        <charset val="204"/>
      </rPr>
      <t xml:space="preserve"> для детей в возрасте от 2 месяцев до 3 лет в образовательных организациях. Поставка (передача) здания детского дошкольного образовательного учреждения (далее-ДОУ) на 120 мест с внутренней отделкой, установленным технологическим и инженерным оборудованием, мебелью и инвентарем при МАДОУ «Детский сад № 60 г. Благовещенска» (в микрорайоне «Подсолнухи») состоялась 14.12.2019 (договор от 30.11.2018 №Ф.2018.561334 с АО «Строительная компания №1», в 2018 году осуществлено авансирование в размере 43 200,0 тыс. руб. (30% от суммы договора). За счет перепрофилирования детских садов МАДОУ «Детский сад № 60 г. Благовещенска» и МАОУ «Прогимназия г. Благовещенска» созданы 30 дополнительных мест для детей в возрасте от 2 месяцев до 3 лет.
</t>
    </r>
  </si>
  <si>
    <t>Информация о реализации муниципальным образованием городом Благовещенском мероприятий в рамках национальных проектов Российской Федерации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</si>
</sst>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B05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Calibri"/>
      <family val="2"/>
      <scheme val="minor"/>
    </font>
    <font>
      <i/>
      <sz val="16"/>
      <color indexed="8"/>
      <name val="Times New Roman"/>
      <family val="1"/>
      <charset val="204"/>
    </font>
    <font>
      <sz val="14"/>
      <color indexed="8"/>
      <name val="Calibri"/>
      <family val="2"/>
    </font>
    <font>
      <u/>
      <sz val="12"/>
      <name val="Times New Roman"/>
      <family val="1"/>
      <charset val="204"/>
    </font>
    <font>
      <i/>
      <sz val="14"/>
      <color rgb="FF00B05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5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right" vertical="top" wrapText="1"/>
    </xf>
    <xf numFmtId="0" fontId="10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1" fillId="0" borderId="0" xfId="0" applyFont="1" applyFill="1"/>
    <xf numFmtId="164" fontId="5" fillId="0" borderId="0" xfId="0" applyNumberFormat="1" applyFont="1" applyFill="1" applyAlignment="1">
      <alignment horizontal="right"/>
    </xf>
    <xf numFmtId="0" fontId="11" fillId="0" borderId="0" xfId="0" applyFont="1" applyFill="1"/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0" fontId="9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top" wrapText="1"/>
    </xf>
    <xf numFmtId="0" fontId="18" fillId="0" borderId="1" xfId="0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right" vertical="center" wrapText="1"/>
    </xf>
    <xf numFmtId="0" fontId="5" fillId="0" borderId="0" xfId="0" applyFont="1" applyFill="1"/>
    <xf numFmtId="0" fontId="2" fillId="0" borderId="0" xfId="0" applyFont="1" applyFill="1" applyBorder="1"/>
    <xf numFmtId="164" fontId="16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4" fontId="14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26" fillId="2" borderId="1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2" fillId="2" borderId="0" xfId="0" applyFont="1" applyFill="1"/>
    <xf numFmtId="164" fontId="14" fillId="2" borderId="1" xfId="0" applyNumberFormat="1" applyFont="1" applyFill="1" applyBorder="1" applyAlignment="1">
      <alignment horizontal="center" vertical="center" wrapText="1"/>
    </xf>
    <xf numFmtId="164" fontId="24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right" vertical="top" wrapText="1"/>
    </xf>
    <xf numFmtId="0" fontId="11" fillId="2" borderId="0" xfId="0" applyFont="1" applyFill="1"/>
    <xf numFmtId="0" fontId="4" fillId="2" borderId="1" xfId="0" applyFont="1" applyFill="1" applyBorder="1" applyAlignment="1">
      <alignment horizontal="right" vertical="top" wrapText="1"/>
    </xf>
    <xf numFmtId="164" fontId="1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13" fillId="2" borderId="1" xfId="0" applyFont="1" applyFill="1" applyBorder="1" applyAlignment="1">
      <alignment horizontal="right" vertical="top" wrapText="1"/>
    </xf>
    <xf numFmtId="0" fontId="18" fillId="2" borderId="1" xfId="0" applyFont="1" applyFill="1" applyBorder="1" applyAlignment="1">
      <alignment horizontal="right" vertical="top" wrapText="1"/>
    </xf>
    <xf numFmtId="164" fontId="2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top" wrapText="1"/>
    </xf>
    <xf numFmtId="0" fontId="32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7" fillId="2" borderId="0" xfId="0" applyFont="1" applyFill="1" applyAlignment="1">
      <alignment horizontal="justify" vertical="center"/>
    </xf>
    <xf numFmtId="0" fontId="27" fillId="2" borderId="0" xfId="0" applyFont="1" applyFill="1"/>
    <xf numFmtId="0" fontId="2" fillId="2" borderId="0" xfId="0" applyFont="1" applyFill="1" applyAlignment="1">
      <alignment horizontal="left" wrapText="1"/>
    </xf>
    <xf numFmtId="0" fontId="32" fillId="2" borderId="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right"/>
    </xf>
    <xf numFmtId="164" fontId="2" fillId="2" borderId="0" xfId="0" applyNumberFormat="1" applyFont="1" applyFill="1"/>
    <xf numFmtId="0" fontId="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8" fillId="2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vertical="top" wrapText="1"/>
    </xf>
    <xf numFmtId="0" fontId="19" fillId="0" borderId="6" xfId="0" applyFont="1" applyFill="1" applyBorder="1" applyAlignment="1">
      <alignment vertical="top" wrapText="1"/>
    </xf>
    <xf numFmtId="0" fontId="19" fillId="0" borderId="7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center" vertical="top" wrapText="1"/>
    </xf>
    <xf numFmtId="0" fontId="33" fillId="0" borderId="6" xfId="0" applyFont="1" applyFill="1" applyBorder="1" applyAlignment="1">
      <alignment horizontal="center" vertical="top" wrapText="1"/>
    </xf>
    <xf numFmtId="0" fontId="33" fillId="0" borderId="7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31" fillId="0" borderId="5" xfId="0" applyFont="1" applyFill="1" applyBorder="1" applyAlignment="1">
      <alignment horizontal="center" vertical="top" wrapText="1"/>
    </xf>
    <xf numFmtId="0" fontId="31" fillId="0" borderId="6" xfId="0" applyFont="1" applyFill="1" applyBorder="1" applyAlignment="1">
      <alignment horizontal="center" vertical="top" wrapText="1"/>
    </xf>
    <xf numFmtId="0" fontId="31" fillId="0" borderId="7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0" fontId="21" fillId="3" borderId="5" xfId="0" applyFont="1" applyFill="1" applyBorder="1" applyAlignment="1">
      <alignment horizontal="center" vertical="top" wrapText="1"/>
    </xf>
    <xf numFmtId="0" fontId="21" fillId="3" borderId="6" xfId="0" applyFont="1" applyFill="1" applyBorder="1" applyAlignment="1">
      <alignment horizontal="center" vertical="top" wrapText="1"/>
    </xf>
    <xf numFmtId="0" fontId="21" fillId="3" borderId="7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 wrapText="1"/>
    </xf>
    <xf numFmtId="0" fontId="38" fillId="2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topLeftCell="B1" zoomScale="80" zoomScaleNormal="80" workbookViewId="0">
      <selection activeCell="G10" sqref="G10"/>
    </sheetView>
  </sheetViews>
  <sheetFormatPr defaultRowHeight="15.75" x14ac:dyDescent="0.25"/>
  <cols>
    <col min="1" max="1" width="1" style="4" hidden="1" customWidth="1"/>
    <col min="2" max="2" width="46" style="1" customWidth="1"/>
    <col min="3" max="3" width="14.7109375" style="27" customWidth="1"/>
    <col min="4" max="4" width="15.140625" style="27" customWidth="1"/>
    <col min="5" max="5" width="21.7109375" style="27" customWidth="1"/>
    <col min="6" max="6" width="18.42578125" style="27" customWidth="1"/>
    <col min="7" max="7" width="19" style="27" customWidth="1"/>
    <col min="8" max="8" width="15.28515625" style="27" customWidth="1"/>
    <col min="9" max="9" width="15" style="27" customWidth="1"/>
    <col min="10" max="10" width="18" style="27" customWidth="1"/>
    <col min="11" max="11" width="0.140625" style="27" customWidth="1"/>
    <col min="12" max="12" width="68" style="56" customWidth="1"/>
    <col min="13" max="16384" width="9.140625" style="4"/>
  </cols>
  <sheetData>
    <row r="1" spans="1:12" ht="15" customHeight="1" x14ac:dyDescent="0.25"/>
    <row r="2" spans="1:12" ht="15" customHeight="1" x14ac:dyDescent="0.25">
      <c r="L2" s="61"/>
    </row>
    <row r="3" spans="1:12" s="5" customFormat="1" ht="21" x14ac:dyDescent="0.35">
      <c r="A3" s="136" t="s">
        <v>89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ht="18.75" x14ac:dyDescent="0.3">
      <c r="A4" s="6"/>
      <c r="B4" s="7"/>
      <c r="C4" s="62"/>
      <c r="D4" s="62"/>
      <c r="E4" s="62"/>
      <c r="F4" s="62"/>
      <c r="G4" s="62"/>
      <c r="H4" s="62"/>
      <c r="L4" s="63" t="s">
        <v>7</v>
      </c>
    </row>
    <row r="5" spans="1:12" ht="28.15" customHeight="1" x14ac:dyDescent="0.25">
      <c r="A5" s="111" t="s">
        <v>0</v>
      </c>
      <c r="B5" s="129" t="s">
        <v>28</v>
      </c>
      <c r="C5" s="130" t="s">
        <v>17</v>
      </c>
      <c r="D5" s="130" t="s">
        <v>5</v>
      </c>
      <c r="E5" s="133" t="s">
        <v>29</v>
      </c>
      <c r="F5" s="133" t="s">
        <v>30</v>
      </c>
      <c r="G5" s="133" t="s">
        <v>31</v>
      </c>
      <c r="H5" s="130" t="s">
        <v>32</v>
      </c>
      <c r="I5" s="133" t="s">
        <v>33</v>
      </c>
      <c r="J5" s="130" t="s">
        <v>34</v>
      </c>
      <c r="K5" s="130" t="s">
        <v>8</v>
      </c>
      <c r="L5" s="130" t="s">
        <v>71</v>
      </c>
    </row>
    <row r="6" spans="1:12" ht="65.25" customHeight="1" x14ac:dyDescent="0.25">
      <c r="A6" s="111"/>
      <c r="B6" s="129"/>
      <c r="C6" s="131"/>
      <c r="D6" s="132"/>
      <c r="E6" s="135"/>
      <c r="F6" s="135"/>
      <c r="G6" s="135"/>
      <c r="H6" s="131"/>
      <c r="I6" s="134"/>
      <c r="J6" s="132"/>
      <c r="K6" s="132"/>
      <c r="L6" s="130"/>
    </row>
    <row r="7" spans="1:12" s="16" customFormat="1" x14ac:dyDescent="0.25">
      <c r="A7" s="34">
        <v>1</v>
      </c>
      <c r="B7" s="34">
        <v>1</v>
      </c>
      <c r="C7" s="64">
        <v>2</v>
      </c>
      <c r="D7" s="64">
        <v>3</v>
      </c>
      <c r="E7" s="64">
        <v>4</v>
      </c>
      <c r="F7" s="64">
        <v>5</v>
      </c>
      <c r="G7" s="64">
        <v>6</v>
      </c>
      <c r="H7" s="64">
        <v>7</v>
      </c>
      <c r="I7" s="64">
        <v>8</v>
      </c>
      <c r="J7" s="64">
        <v>9</v>
      </c>
      <c r="K7" s="64">
        <v>7</v>
      </c>
      <c r="L7" s="64">
        <v>10</v>
      </c>
    </row>
    <row r="8" spans="1:12" s="27" customFormat="1" ht="66" customHeight="1" x14ac:dyDescent="0.25">
      <c r="A8" s="111"/>
      <c r="B8" s="71" t="s">
        <v>87</v>
      </c>
      <c r="C8" s="18">
        <f>C9+C10+C11</f>
        <v>878265.29999999993</v>
      </c>
      <c r="D8" s="18">
        <f>D9+D10+D11</f>
        <v>877324.59899999993</v>
      </c>
      <c r="E8" s="18">
        <f>D8/C8*100</f>
        <v>99.892891020515094</v>
      </c>
      <c r="F8" s="18">
        <f>F9+F10+F11</f>
        <v>877281.99899999995</v>
      </c>
      <c r="G8" s="18">
        <f>F8/C8*100</f>
        <v>99.888040549934061</v>
      </c>
      <c r="H8" s="18">
        <f>H9+H10+H11</f>
        <v>788048.19899999991</v>
      </c>
      <c r="I8" s="18">
        <f t="shared" ref="I8:I20" si="0">H8/C8*100</f>
        <v>89.727807645366369</v>
      </c>
      <c r="J8" s="18">
        <f>C8-H8</f>
        <v>90217.101000000024</v>
      </c>
      <c r="K8" s="20"/>
      <c r="L8" s="127" t="s">
        <v>82</v>
      </c>
    </row>
    <row r="9" spans="1:12" s="31" customFormat="1" ht="15" customHeight="1" x14ac:dyDescent="0.25">
      <c r="A9" s="111"/>
      <c r="B9" s="30" t="s">
        <v>6</v>
      </c>
      <c r="C9" s="18">
        <f>C14+C18</f>
        <v>687430.2</v>
      </c>
      <c r="D9" s="18">
        <f>D14+D18</f>
        <v>687430.2</v>
      </c>
      <c r="E9" s="18">
        <f t="shared" ref="E9:E20" si="1">D9/C9*100</f>
        <v>100</v>
      </c>
      <c r="F9" s="18">
        <f>F14+F18</f>
        <v>687387.6</v>
      </c>
      <c r="G9" s="18">
        <f t="shared" ref="G9:G20" si="2">F9/C9*100</f>
        <v>99.993803007199872</v>
      </c>
      <c r="H9" s="18">
        <f>H14+H18</f>
        <v>658988.6</v>
      </c>
      <c r="I9" s="18">
        <f t="shared" si="0"/>
        <v>95.862619943086585</v>
      </c>
      <c r="J9" s="18">
        <f t="shared" ref="J9:J11" si="3">C9-H9</f>
        <v>28441.599999999977</v>
      </c>
      <c r="K9" s="20"/>
      <c r="L9" s="127"/>
    </row>
    <row r="10" spans="1:12" s="31" customFormat="1" ht="15" customHeight="1" x14ac:dyDescent="0.25">
      <c r="A10" s="111"/>
      <c r="B10" s="26" t="s">
        <v>2</v>
      </c>
      <c r="C10" s="18">
        <f t="shared" ref="C10:D11" si="4">C15+C19</f>
        <v>156226.59999999998</v>
      </c>
      <c r="D10" s="18">
        <f t="shared" si="4"/>
        <v>156226.59999999998</v>
      </c>
      <c r="E10" s="18">
        <f t="shared" si="1"/>
        <v>100</v>
      </c>
      <c r="F10" s="18">
        <f t="shared" ref="F10" si="5">F15+F19</f>
        <v>156226.59999999998</v>
      </c>
      <c r="G10" s="18">
        <f t="shared" si="2"/>
        <v>100</v>
      </c>
      <c r="H10" s="18">
        <f t="shared" ref="H10" si="6">H15+H19</f>
        <v>95391.799999999988</v>
      </c>
      <c r="I10" s="18">
        <f t="shared" si="0"/>
        <v>61.059896330074395</v>
      </c>
      <c r="J10" s="18">
        <f t="shared" si="3"/>
        <v>60834.799999999988</v>
      </c>
      <c r="K10" s="20"/>
      <c r="L10" s="127"/>
    </row>
    <row r="11" spans="1:12" s="27" customFormat="1" ht="15" customHeight="1" x14ac:dyDescent="0.25">
      <c r="A11" s="111"/>
      <c r="B11" s="32" t="s">
        <v>3</v>
      </c>
      <c r="C11" s="28">
        <f t="shared" si="4"/>
        <v>34608.5</v>
      </c>
      <c r="D11" s="28">
        <f t="shared" si="4"/>
        <v>33667.798999999999</v>
      </c>
      <c r="E11" s="28">
        <f t="shared" si="1"/>
        <v>97.281878729213929</v>
      </c>
      <c r="F11" s="28">
        <f t="shared" ref="F11" si="7">F16+F20</f>
        <v>33667.798999999999</v>
      </c>
      <c r="G11" s="28">
        <f t="shared" si="2"/>
        <v>97.281878729213929</v>
      </c>
      <c r="H11" s="28">
        <f t="shared" ref="H11" si="8">H16+H20</f>
        <v>33667.798999999999</v>
      </c>
      <c r="I11" s="28">
        <f t="shared" si="0"/>
        <v>97.281878729213929</v>
      </c>
      <c r="J11" s="28">
        <f t="shared" si="3"/>
        <v>940.70100000000093</v>
      </c>
      <c r="K11" s="20"/>
      <c r="L11" s="127"/>
    </row>
    <row r="12" spans="1:12" ht="15.75" customHeight="1" x14ac:dyDescent="0.25">
      <c r="A12" s="111"/>
      <c r="B12" s="53" t="s">
        <v>55</v>
      </c>
      <c r="C12" s="33"/>
      <c r="D12" s="28"/>
      <c r="E12" s="28"/>
      <c r="F12" s="28"/>
      <c r="G12" s="28"/>
      <c r="H12" s="28"/>
      <c r="I12" s="28"/>
      <c r="J12" s="28"/>
      <c r="K12" s="20"/>
      <c r="L12" s="127"/>
    </row>
    <row r="13" spans="1:12" ht="18.75" customHeight="1" x14ac:dyDescent="0.25">
      <c r="A13" s="111"/>
      <c r="B13" s="60" t="s">
        <v>56</v>
      </c>
      <c r="C13" s="18">
        <f>C14+C15+C16</f>
        <v>164934</v>
      </c>
      <c r="D13" s="18">
        <f>D14+D15+D16</f>
        <v>164934</v>
      </c>
      <c r="E13" s="18">
        <f t="shared" si="1"/>
        <v>100</v>
      </c>
      <c r="F13" s="18">
        <f>F14+F15+F16</f>
        <v>164928.59999999998</v>
      </c>
      <c r="G13" s="18">
        <f t="shared" si="2"/>
        <v>99.996725963112496</v>
      </c>
      <c r="H13" s="18">
        <f>H14+H15+H16</f>
        <v>164928.59999999998</v>
      </c>
      <c r="I13" s="18">
        <f t="shared" si="0"/>
        <v>99.996725963112496</v>
      </c>
      <c r="J13" s="18">
        <f t="shared" ref="J13:J20" si="9">C13-H13</f>
        <v>5.4000000000232831</v>
      </c>
      <c r="K13" s="20"/>
      <c r="L13" s="127"/>
    </row>
    <row r="14" spans="1:12" s="3" customFormat="1" ht="17.45" customHeight="1" x14ac:dyDescent="0.25">
      <c r="A14" s="111"/>
      <c r="B14" s="30" t="s">
        <v>1</v>
      </c>
      <c r="C14" s="18">
        <f>C49+C68+C85</f>
        <v>94970.5</v>
      </c>
      <c r="D14" s="18">
        <f>D49+D68+D85</f>
        <v>94970.5</v>
      </c>
      <c r="E14" s="18">
        <f t="shared" si="1"/>
        <v>100</v>
      </c>
      <c r="F14" s="18">
        <f>F49+F68+F85</f>
        <v>94965.1</v>
      </c>
      <c r="G14" s="18">
        <f t="shared" si="2"/>
        <v>99.994314023828451</v>
      </c>
      <c r="H14" s="18">
        <f>H49+H68+H85</f>
        <v>94965.1</v>
      </c>
      <c r="I14" s="18">
        <f t="shared" si="0"/>
        <v>99.994314023828451</v>
      </c>
      <c r="J14" s="18">
        <f t="shared" si="9"/>
        <v>5.3999999999941792</v>
      </c>
      <c r="K14" s="20"/>
      <c r="L14" s="127"/>
    </row>
    <row r="15" spans="1:12" s="3" customFormat="1" ht="15.75" customHeight="1" x14ac:dyDescent="0.25">
      <c r="A15" s="111"/>
      <c r="B15" s="30" t="s">
        <v>2</v>
      </c>
      <c r="C15" s="18">
        <f t="shared" ref="C15:D16" si="10">C50+C69+C86</f>
        <v>58707.7</v>
      </c>
      <c r="D15" s="18">
        <f t="shared" si="10"/>
        <v>58707.7</v>
      </c>
      <c r="E15" s="18">
        <f t="shared" si="1"/>
        <v>100</v>
      </c>
      <c r="F15" s="18">
        <f t="shared" ref="F15" si="11">F50+F69+F86</f>
        <v>58707.7</v>
      </c>
      <c r="G15" s="18">
        <f t="shared" si="2"/>
        <v>100</v>
      </c>
      <c r="H15" s="18">
        <f>H50+H69+H86</f>
        <v>58707.7</v>
      </c>
      <c r="I15" s="18">
        <f t="shared" si="0"/>
        <v>100</v>
      </c>
      <c r="J15" s="18">
        <f t="shared" si="9"/>
        <v>0</v>
      </c>
      <c r="K15" s="20"/>
      <c r="L15" s="127"/>
    </row>
    <row r="16" spans="1:12" ht="15.75" customHeight="1" x14ac:dyDescent="0.25">
      <c r="A16" s="111"/>
      <c r="B16" s="32" t="s">
        <v>3</v>
      </c>
      <c r="C16" s="28">
        <f t="shared" si="10"/>
        <v>11255.8</v>
      </c>
      <c r="D16" s="28">
        <f t="shared" si="10"/>
        <v>11255.8</v>
      </c>
      <c r="E16" s="28">
        <f t="shared" si="1"/>
        <v>100</v>
      </c>
      <c r="F16" s="28">
        <f t="shared" ref="F16" si="12">F51+F70+F87</f>
        <v>11255.8</v>
      </c>
      <c r="G16" s="28">
        <f t="shared" si="2"/>
        <v>100</v>
      </c>
      <c r="H16" s="28">
        <f t="shared" ref="H16" si="13">H51+H70+H87</f>
        <v>11255.8</v>
      </c>
      <c r="I16" s="28">
        <f t="shared" si="0"/>
        <v>100</v>
      </c>
      <c r="J16" s="28">
        <f t="shared" si="9"/>
        <v>0</v>
      </c>
      <c r="K16" s="19"/>
      <c r="L16" s="127"/>
    </row>
    <row r="17" spans="1:12" ht="18" customHeight="1" x14ac:dyDescent="0.25">
      <c r="A17" s="111"/>
      <c r="B17" s="60" t="s">
        <v>57</v>
      </c>
      <c r="C17" s="18">
        <f>C18+C19+C20</f>
        <v>713331.29999999993</v>
      </c>
      <c r="D17" s="18">
        <f>D18+D19+D20</f>
        <v>712390.59899999993</v>
      </c>
      <c r="E17" s="18">
        <f t="shared" si="1"/>
        <v>99.86812565213387</v>
      </c>
      <c r="F17" s="18">
        <f>F18+F19+F20</f>
        <v>712353.39899999998</v>
      </c>
      <c r="G17" s="18">
        <f t="shared" si="2"/>
        <v>99.862910683997754</v>
      </c>
      <c r="H17" s="18">
        <f>H18+H19+H20</f>
        <v>623119.59899999993</v>
      </c>
      <c r="I17" s="18">
        <f>H17/C17*100</f>
        <v>87.353463811275347</v>
      </c>
      <c r="J17" s="18">
        <f>C17-H17</f>
        <v>90211.701000000001</v>
      </c>
      <c r="K17" s="20"/>
      <c r="L17" s="127"/>
    </row>
    <row r="18" spans="1:12" s="3" customFormat="1" ht="15.75" customHeight="1" x14ac:dyDescent="0.25">
      <c r="A18" s="111"/>
      <c r="B18" s="30" t="s">
        <v>1</v>
      </c>
      <c r="C18" s="18">
        <f>C34+C53+C74+C96+C107</f>
        <v>592459.69999999995</v>
      </c>
      <c r="D18" s="18">
        <f>D34+D53+D74+D96+D107</f>
        <v>592459.69999999995</v>
      </c>
      <c r="E18" s="18">
        <f t="shared" si="1"/>
        <v>100</v>
      </c>
      <c r="F18" s="18">
        <f>F34+F53+F74+F96+F107</f>
        <v>592422.5</v>
      </c>
      <c r="G18" s="18">
        <f t="shared" si="2"/>
        <v>99.993721091915617</v>
      </c>
      <c r="H18" s="18">
        <f>H34+H53+H74+H96+H107</f>
        <v>564023.5</v>
      </c>
      <c r="I18" s="18">
        <f t="shared" si="0"/>
        <v>95.200314890616198</v>
      </c>
      <c r="J18" s="18">
        <f t="shared" si="9"/>
        <v>28436.199999999953</v>
      </c>
      <c r="K18" s="20"/>
      <c r="L18" s="127"/>
    </row>
    <row r="19" spans="1:12" s="3" customFormat="1" ht="17.45" customHeight="1" x14ac:dyDescent="0.25">
      <c r="A19" s="111"/>
      <c r="B19" s="30" t="s">
        <v>2</v>
      </c>
      <c r="C19" s="18">
        <f t="shared" ref="C19:D19" si="14">C35+C54+C75+C97+C108</f>
        <v>97518.9</v>
      </c>
      <c r="D19" s="18">
        <f t="shared" si="14"/>
        <v>97518.9</v>
      </c>
      <c r="E19" s="18">
        <f t="shared" si="1"/>
        <v>100</v>
      </c>
      <c r="F19" s="18">
        <f t="shared" ref="F19:H19" si="15">F35+F54+F75+F97+F108</f>
        <v>97518.9</v>
      </c>
      <c r="G19" s="18">
        <f t="shared" si="2"/>
        <v>100</v>
      </c>
      <c r="H19" s="18">
        <f t="shared" si="15"/>
        <v>36684.1</v>
      </c>
      <c r="I19" s="18">
        <f t="shared" si="0"/>
        <v>37.617425955378906</v>
      </c>
      <c r="J19" s="18">
        <f t="shared" si="9"/>
        <v>60834.799999999996</v>
      </c>
      <c r="K19" s="20"/>
      <c r="L19" s="127"/>
    </row>
    <row r="20" spans="1:12" ht="15.75" customHeight="1" x14ac:dyDescent="0.25">
      <c r="A20" s="111"/>
      <c r="B20" s="32" t="s">
        <v>3</v>
      </c>
      <c r="C20" s="28">
        <f t="shared" ref="C20:D20" si="16">C36+C55+C76+C98+C109</f>
        <v>23352.7</v>
      </c>
      <c r="D20" s="28">
        <f t="shared" si="16"/>
        <v>22411.999</v>
      </c>
      <c r="E20" s="28">
        <f t="shared" si="1"/>
        <v>95.97176771850792</v>
      </c>
      <c r="F20" s="28">
        <f t="shared" ref="F20:H20" si="17">F36+F55+F76+F98+F109</f>
        <v>22411.999</v>
      </c>
      <c r="G20" s="28">
        <f t="shared" si="2"/>
        <v>95.97176771850792</v>
      </c>
      <c r="H20" s="28">
        <f t="shared" si="17"/>
        <v>22411.999</v>
      </c>
      <c r="I20" s="28">
        <f t="shared" si="0"/>
        <v>95.97176771850792</v>
      </c>
      <c r="J20" s="28">
        <f t="shared" si="9"/>
        <v>940.70100000000093</v>
      </c>
      <c r="K20" s="20"/>
      <c r="L20" s="127"/>
    </row>
    <row r="21" spans="1:12" ht="21.6" customHeight="1" x14ac:dyDescent="0.25">
      <c r="A21" s="38"/>
      <c r="B21" s="86" t="s">
        <v>12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 ht="21.6" customHeight="1" x14ac:dyDescent="0.25">
      <c r="A22" s="54"/>
      <c r="B22" s="72" t="s">
        <v>69</v>
      </c>
      <c r="C22" s="73"/>
      <c r="D22" s="73"/>
      <c r="E22" s="73"/>
      <c r="F22" s="73"/>
      <c r="G22" s="73"/>
      <c r="H22" s="73"/>
      <c r="I22" s="73"/>
      <c r="J22" s="73"/>
      <c r="K22" s="73"/>
      <c r="L22" s="74"/>
    </row>
    <row r="23" spans="1:12" ht="31.5" customHeight="1" x14ac:dyDescent="0.25">
      <c r="A23" s="38"/>
      <c r="B23" s="51" t="s">
        <v>22</v>
      </c>
      <c r="C23" s="18">
        <f>C24+C25+C26</f>
        <v>203723.9</v>
      </c>
      <c r="D23" s="18">
        <f>D24+D25+D26</f>
        <v>203723.9</v>
      </c>
      <c r="E23" s="18">
        <f>D23/C23*100</f>
        <v>100</v>
      </c>
      <c r="F23" s="18">
        <f>F24+F25+F26</f>
        <v>203681.30000000002</v>
      </c>
      <c r="G23" s="18">
        <f>F23/C23*100</f>
        <v>99.979089345923583</v>
      </c>
      <c r="H23" s="18">
        <f>H24+H25+H26</f>
        <v>203681.30000000002</v>
      </c>
      <c r="I23" s="18">
        <f>H23/C23*100</f>
        <v>99.979089345923583</v>
      </c>
      <c r="J23" s="18">
        <f>C23-H23</f>
        <v>42.599999999976717</v>
      </c>
      <c r="K23" s="20"/>
      <c r="L23" s="112" t="s">
        <v>70</v>
      </c>
    </row>
    <row r="24" spans="1:12" s="8" customFormat="1" ht="15" customHeight="1" x14ac:dyDescent="0.25">
      <c r="A24" s="38"/>
      <c r="B24" s="2" t="s">
        <v>6</v>
      </c>
      <c r="C24" s="24">
        <f>C34+C44</f>
        <v>182840.5</v>
      </c>
      <c r="D24" s="24">
        <f t="shared" ref="C24:D26" si="18">D34+D44</f>
        <v>182840.5</v>
      </c>
      <c r="E24" s="18">
        <f t="shared" ref="E24:E26" si="19">D24/C24*100</f>
        <v>100</v>
      </c>
      <c r="F24" s="24">
        <f t="shared" ref="F24" si="20">F34+F44</f>
        <v>182797.90000000002</v>
      </c>
      <c r="G24" s="18">
        <f t="shared" ref="G24:G26" si="21">F24/C24*100</f>
        <v>99.976701004427369</v>
      </c>
      <c r="H24" s="24">
        <f t="shared" ref="H24" si="22">H34+H44</f>
        <v>182797.90000000002</v>
      </c>
      <c r="I24" s="18">
        <f>H24/C24*100</f>
        <v>99.976701004427369</v>
      </c>
      <c r="J24" s="18">
        <f>C24-H24</f>
        <v>42.599999999976717</v>
      </c>
      <c r="K24" s="20"/>
      <c r="L24" s="112"/>
    </row>
    <row r="25" spans="1:12" s="8" customFormat="1" ht="15" customHeight="1" x14ac:dyDescent="0.25">
      <c r="A25" s="38"/>
      <c r="B25" s="12" t="s">
        <v>2</v>
      </c>
      <c r="C25" s="24">
        <f t="shared" si="18"/>
        <v>5654.9</v>
      </c>
      <c r="D25" s="24">
        <f t="shared" si="18"/>
        <v>5654.9</v>
      </c>
      <c r="E25" s="18">
        <f t="shared" si="19"/>
        <v>100</v>
      </c>
      <c r="F25" s="24">
        <f t="shared" ref="F25" si="23">F35+F45</f>
        <v>5654.9</v>
      </c>
      <c r="G25" s="18">
        <f t="shared" si="21"/>
        <v>100</v>
      </c>
      <c r="H25" s="24">
        <f t="shared" ref="H25" si="24">H35+H45</f>
        <v>5654.9</v>
      </c>
      <c r="I25" s="18">
        <f>H25/C25*100</f>
        <v>100</v>
      </c>
      <c r="J25" s="18">
        <f>C25-H25</f>
        <v>0</v>
      </c>
      <c r="K25" s="20"/>
      <c r="L25" s="112"/>
    </row>
    <row r="26" spans="1:12" ht="15" customHeight="1" x14ac:dyDescent="0.25">
      <c r="A26" s="38"/>
      <c r="B26" s="9" t="s">
        <v>3</v>
      </c>
      <c r="C26" s="33">
        <f t="shared" si="18"/>
        <v>15228.5</v>
      </c>
      <c r="D26" s="33">
        <f t="shared" si="18"/>
        <v>15228.5</v>
      </c>
      <c r="E26" s="18">
        <f t="shared" si="19"/>
        <v>100</v>
      </c>
      <c r="F26" s="33">
        <f t="shared" ref="F26" si="25">F36+F46</f>
        <v>15228.5</v>
      </c>
      <c r="G26" s="28">
        <f t="shared" si="21"/>
        <v>100</v>
      </c>
      <c r="H26" s="33">
        <f t="shared" ref="H26" si="26">H36+H46</f>
        <v>15228.5</v>
      </c>
      <c r="I26" s="28">
        <f>H26/C26*100</f>
        <v>100</v>
      </c>
      <c r="J26" s="28">
        <f>C26-H26</f>
        <v>0</v>
      </c>
      <c r="K26" s="20"/>
      <c r="L26" s="112"/>
    </row>
    <row r="27" spans="1:12" ht="21.6" customHeight="1" x14ac:dyDescent="0.25">
      <c r="A27" s="38"/>
      <c r="B27" s="88" t="s">
        <v>19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</row>
    <row r="28" spans="1:12" ht="38.25" customHeight="1" x14ac:dyDescent="0.25">
      <c r="A28" s="38"/>
      <c r="B28" s="94" t="s">
        <v>68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1:12" ht="20.25" customHeight="1" x14ac:dyDescent="0.25">
      <c r="A29" s="38"/>
      <c r="B29" s="88" t="s">
        <v>65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ht="39" customHeight="1" x14ac:dyDescent="0.25">
      <c r="A30" s="38"/>
      <c r="B30" s="94" t="s">
        <v>66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</row>
    <row r="31" spans="1:12" ht="20.25" customHeight="1" x14ac:dyDescent="0.25">
      <c r="A31" s="38"/>
      <c r="B31" s="90" t="s">
        <v>20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2" s="3" customFormat="1" ht="21.75" customHeight="1" x14ac:dyDescent="0.25">
      <c r="A32" s="35"/>
      <c r="B32" s="99" t="s">
        <v>67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</row>
    <row r="33" spans="1:12" ht="291" customHeight="1" x14ac:dyDescent="0.25">
      <c r="A33" s="38"/>
      <c r="B33" s="40" t="s">
        <v>73</v>
      </c>
      <c r="C33" s="25">
        <f>SUM(C34:C36)</f>
        <v>129409.9</v>
      </c>
      <c r="D33" s="25">
        <f>SUM(D34:D36)</f>
        <v>129409.9</v>
      </c>
      <c r="E33" s="25">
        <f>D33/C33*100</f>
        <v>100</v>
      </c>
      <c r="F33" s="25">
        <f>SUM(F34:F36)</f>
        <v>129409.9</v>
      </c>
      <c r="G33" s="25">
        <f>F33/C33*100</f>
        <v>100</v>
      </c>
      <c r="H33" s="25">
        <f>SUM(H34:H36)</f>
        <v>129409.9</v>
      </c>
      <c r="I33" s="18">
        <f>H33/C33*100</f>
        <v>100</v>
      </c>
      <c r="J33" s="18">
        <f>C33-H33</f>
        <v>0</v>
      </c>
      <c r="K33" s="19"/>
      <c r="L33" s="92" t="s">
        <v>64</v>
      </c>
    </row>
    <row r="34" spans="1:12" ht="15" customHeight="1" x14ac:dyDescent="0.25">
      <c r="A34" s="38"/>
      <c r="B34" s="2" t="s">
        <v>1</v>
      </c>
      <c r="C34" s="22">
        <v>114116</v>
      </c>
      <c r="D34" s="22">
        <v>114116</v>
      </c>
      <c r="E34" s="25">
        <f t="shared" ref="E34:E36" si="27">D34/C34*100</f>
        <v>100</v>
      </c>
      <c r="F34" s="23">
        <v>114116</v>
      </c>
      <c r="G34" s="25">
        <f t="shared" ref="G34:G36" si="28">F34/C34*100</f>
        <v>100</v>
      </c>
      <c r="H34" s="23">
        <v>114116</v>
      </c>
      <c r="I34" s="20">
        <f>H34/C34*100</f>
        <v>100</v>
      </c>
      <c r="J34" s="20">
        <f>C34-H34</f>
        <v>0</v>
      </c>
      <c r="K34" s="21" t="s">
        <v>10</v>
      </c>
      <c r="L34" s="118"/>
    </row>
    <row r="35" spans="1:12" ht="15" customHeight="1" x14ac:dyDescent="0.25">
      <c r="A35" s="38"/>
      <c r="B35" s="2" t="s">
        <v>2</v>
      </c>
      <c r="C35" s="22">
        <v>3529.4</v>
      </c>
      <c r="D35" s="22">
        <v>3529.4</v>
      </c>
      <c r="E35" s="25">
        <f t="shared" si="27"/>
        <v>100</v>
      </c>
      <c r="F35" s="23">
        <v>3529.4</v>
      </c>
      <c r="G35" s="25">
        <f t="shared" si="28"/>
        <v>100</v>
      </c>
      <c r="H35" s="23">
        <v>3529.4</v>
      </c>
      <c r="I35" s="20">
        <f>H35/C35*100</f>
        <v>100</v>
      </c>
      <c r="J35" s="20">
        <f>C35-H35</f>
        <v>0</v>
      </c>
      <c r="K35" s="21" t="s">
        <v>10</v>
      </c>
      <c r="L35" s="118"/>
    </row>
    <row r="36" spans="1:12" ht="15" customHeight="1" x14ac:dyDescent="0.25">
      <c r="A36" s="38"/>
      <c r="B36" s="9" t="s">
        <v>3</v>
      </c>
      <c r="C36" s="65">
        <v>11764.5</v>
      </c>
      <c r="D36" s="65">
        <v>11764.5</v>
      </c>
      <c r="E36" s="25">
        <f t="shared" si="27"/>
        <v>100</v>
      </c>
      <c r="F36" s="29">
        <v>11764.5</v>
      </c>
      <c r="G36" s="25">
        <f t="shared" si="28"/>
        <v>100</v>
      </c>
      <c r="H36" s="29">
        <v>11764.5</v>
      </c>
      <c r="I36" s="19">
        <f>H36/C36*100</f>
        <v>100</v>
      </c>
      <c r="J36" s="19">
        <f>C36-H36</f>
        <v>0</v>
      </c>
      <c r="K36" s="21" t="s">
        <v>11</v>
      </c>
      <c r="L36" s="118"/>
    </row>
    <row r="37" spans="1:12" s="27" customFormat="1" ht="21.75" customHeight="1" x14ac:dyDescent="0.25">
      <c r="A37" s="36"/>
      <c r="B37" s="113" t="s">
        <v>21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1:12" s="27" customFormat="1" ht="37.5" customHeight="1" x14ac:dyDescent="0.25">
      <c r="A38" s="36"/>
      <c r="B38" s="124" t="s">
        <v>62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6"/>
    </row>
    <row r="39" spans="1:12" s="27" customFormat="1" ht="20.25" customHeight="1" x14ac:dyDescent="0.25">
      <c r="A39" s="36"/>
      <c r="B39" s="113" t="s">
        <v>60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s="27" customFormat="1" ht="41.25" customHeight="1" x14ac:dyDescent="0.25">
      <c r="A40" s="36"/>
      <c r="B40" s="124" t="s">
        <v>63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6"/>
    </row>
    <row r="41" spans="1:12" s="27" customFormat="1" ht="41.25" customHeight="1" x14ac:dyDescent="0.25">
      <c r="A41" s="36"/>
      <c r="B41" s="119" t="s">
        <v>86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s="27" customFormat="1" ht="24" customHeight="1" x14ac:dyDescent="0.25">
      <c r="A42" s="36"/>
      <c r="B42" s="120" t="s">
        <v>59</v>
      </c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s="27" customFormat="1" ht="208.5" customHeight="1" x14ac:dyDescent="0.25">
      <c r="A43" s="36"/>
      <c r="B43" s="41" t="s">
        <v>74</v>
      </c>
      <c r="C43" s="25">
        <f>SUM(C44:C46)</f>
        <v>74314</v>
      </c>
      <c r="D43" s="25">
        <f t="shared" ref="D43" si="29">SUM(D44:D46)</f>
        <v>74314</v>
      </c>
      <c r="E43" s="25">
        <f>D43/C43*100</f>
        <v>100</v>
      </c>
      <c r="F43" s="25">
        <f t="shared" ref="F43" si="30">SUM(F44:F46)</f>
        <v>74271.400000000009</v>
      </c>
      <c r="G43" s="25">
        <f>F43/C43*100</f>
        <v>99.942675673493568</v>
      </c>
      <c r="H43" s="25">
        <f t="shared" ref="H43" si="31">SUM(H44:H46)</f>
        <v>74271.400000000009</v>
      </c>
      <c r="I43" s="18">
        <f>H43/C43*100</f>
        <v>99.942675673493568</v>
      </c>
      <c r="J43" s="18">
        <f>C43-H43</f>
        <v>42.599999999991269</v>
      </c>
      <c r="K43" s="19"/>
      <c r="L43" s="121" t="s">
        <v>58</v>
      </c>
    </row>
    <row r="44" spans="1:12" s="27" customFormat="1" ht="15" customHeight="1" x14ac:dyDescent="0.25">
      <c r="A44" s="36"/>
      <c r="B44" s="30" t="s">
        <v>1</v>
      </c>
      <c r="C44" s="22">
        <f>C49+C53</f>
        <v>68724.5</v>
      </c>
      <c r="D44" s="22">
        <f>D49+D53</f>
        <v>68724.5</v>
      </c>
      <c r="E44" s="25">
        <f t="shared" ref="E44:E46" si="32">D44/C44*100</f>
        <v>100</v>
      </c>
      <c r="F44" s="22">
        <f>F49+F53</f>
        <v>68681.900000000009</v>
      </c>
      <c r="G44" s="25">
        <f t="shared" ref="G44:G46" si="33">F44/C44*100</f>
        <v>99.938013372232632</v>
      </c>
      <c r="H44" s="23">
        <f>H49+H53</f>
        <v>68681.900000000009</v>
      </c>
      <c r="I44" s="18">
        <f>H44/C44*100</f>
        <v>99.938013372232632</v>
      </c>
      <c r="J44" s="18">
        <f>C44-H44</f>
        <v>42.599999999991269</v>
      </c>
      <c r="K44" s="21" t="s">
        <v>10</v>
      </c>
      <c r="L44" s="122"/>
    </row>
    <row r="45" spans="1:12" s="27" customFormat="1" ht="15" customHeight="1" x14ac:dyDescent="0.25">
      <c r="A45" s="36"/>
      <c r="B45" s="30" t="s">
        <v>2</v>
      </c>
      <c r="C45" s="22">
        <f t="shared" ref="C45:D45" si="34">C50+C54</f>
        <v>2125.5</v>
      </c>
      <c r="D45" s="22">
        <f t="shared" si="34"/>
        <v>2125.5</v>
      </c>
      <c r="E45" s="25">
        <f t="shared" si="32"/>
        <v>100</v>
      </c>
      <c r="F45" s="23">
        <f t="shared" ref="F45" si="35">F50+F54</f>
        <v>2125.5</v>
      </c>
      <c r="G45" s="25">
        <f t="shared" si="33"/>
        <v>100</v>
      </c>
      <c r="H45" s="23">
        <f t="shared" ref="H45" si="36">H50+H54</f>
        <v>2125.5</v>
      </c>
      <c r="I45" s="18">
        <f>H45/C45*100</f>
        <v>100</v>
      </c>
      <c r="J45" s="18">
        <f>C45-H45</f>
        <v>0</v>
      </c>
      <c r="K45" s="21" t="s">
        <v>10</v>
      </c>
      <c r="L45" s="122"/>
    </row>
    <row r="46" spans="1:12" s="27" customFormat="1" ht="18" customHeight="1" x14ac:dyDescent="0.25">
      <c r="A46" s="36"/>
      <c r="B46" s="32" t="s">
        <v>3</v>
      </c>
      <c r="C46" s="22">
        <f t="shared" ref="C46:D46" si="37">C51+C55</f>
        <v>3464</v>
      </c>
      <c r="D46" s="22">
        <f t="shared" si="37"/>
        <v>3464</v>
      </c>
      <c r="E46" s="25">
        <f t="shared" si="32"/>
        <v>100</v>
      </c>
      <c r="F46" s="23">
        <f t="shared" ref="F46" si="38">F51+F55</f>
        <v>3464</v>
      </c>
      <c r="G46" s="25">
        <f t="shared" si="33"/>
        <v>100</v>
      </c>
      <c r="H46" s="23">
        <f t="shared" ref="H46" si="39">H51+H55</f>
        <v>3464</v>
      </c>
      <c r="I46" s="18">
        <f>H46/C46*100</f>
        <v>100</v>
      </c>
      <c r="J46" s="18">
        <f>C46-H46</f>
        <v>0</v>
      </c>
      <c r="K46" s="21"/>
      <c r="L46" s="123"/>
    </row>
    <row r="47" spans="1:12" s="27" customFormat="1" ht="18" customHeight="1" x14ac:dyDescent="0.25">
      <c r="A47" s="36"/>
      <c r="B47" s="53" t="s">
        <v>55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1:12" s="27" customFormat="1" ht="16.5" customHeight="1" x14ac:dyDescent="0.25">
      <c r="A48" s="36"/>
      <c r="B48" s="41" t="s">
        <v>56</v>
      </c>
      <c r="C48" s="25">
        <f>SUM(C49:C51)</f>
        <v>3316.5</v>
      </c>
      <c r="D48" s="25">
        <f t="shared" ref="D48" si="40">SUM(D49:D51)</f>
        <v>3316.5</v>
      </c>
      <c r="E48" s="25">
        <f>D48/C48*100</f>
        <v>100</v>
      </c>
      <c r="F48" s="25">
        <f>F49+F50+F51</f>
        <v>3311.1</v>
      </c>
      <c r="G48" s="25">
        <f>F48/C48*100</f>
        <v>99.837177747625503</v>
      </c>
      <c r="H48" s="25">
        <f>H49+H50+H51</f>
        <v>3311.1</v>
      </c>
      <c r="I48" s="18">
        <f>H48/C48*100</f>
        <v>99.837177747625503</v>
      </c>
      <c r="J48" s="18">
        <f t="shared" ref="J48:J55" si="41">C48-H48</f>
        <v>5.4000000000000909</v>
      </c>
      <c r="K48" s="19"/>
      <c r="L48" s="121" t="s">
        <v>79</v>
      </c>
    </row>
    <row r="49" spans="1:12" s="27" customFormat="1" ht="15" customHeight="1" x14ac:dyDescent="0.25">
      <c r="A49" s="36"/>
      <c r="B49" s="30" t="s">
        <v>1</v>
      </c>
      <c r="C49" s="22">
        <v>3316.5</v>
      </c>
      <c r="D49" s="22">
        <v>3316.5</v>
      </c>
      <c r="E49" s="25">
        <f t="shared" ref="E49" si="42">D49/C49*100</f>
        <v>100</v>
      </c>
      <c r="F49" s="22">
        <v>3311.1</v>
      </c>
      <c r="G49" s="25">
        <f t="shared" ref="G49" si="43">F49/C49*100</f>
        <v>99.837177747625503</v>
      </c>
      <c r="H49" s="23">
        <v>3311.1</v>
      </c>
      <c r="I49" s="18">
        <f>H49/C49*100</f>
        <v>99.837177747625503</v>
      </c>
      <c r="J49" s="18">
        <f t="shared" si="41"/>
        <v>5.4000000000000909</v>
      </c>
      <c r="K49" s="21" t="s">
        <v>10</v>
      </c>
      <c r="L49" s="122"/>
    </row>
    <row r="50" spans="1:12" s="27" customFormat="1" ht="15" customHeight="1" x14ac:dyDescent="0.25">
      <c r="A50" s="36"/>
      <c r="B50" s="30" t="s">
        <v>2</v>
      </c>
      <c r="C50" s="22">
        <v>0</v>
      </c>
      <c r="D50" s="22">
        <v>0</v>
      </c>
      <c r="E50" s="25">
        <v>0</v>
      </c>
      <c r="F50" s="23">
        <v>0</v>
      </c>
      <c r="G50" s="25">
        <v>0</v>
      </c>
      <c r="H50" s="23">
        <v>0</v>
      </c>
      <c r="I50" s="18">
        <v>0</v>
      </c>
      <c r="J50" s="18">
        <f t="shared" si="41"/>
        <v>0</v>
      </c>
      <c r="K50" s="21" t="s">
        <v>10</v>
      </c>
      <c r="L50" s="122"/>
    </row>
    <row r="51" spans="1:12" s="27" customFormat="1" ht="18" customHeight="1" x14ac:dyDescent="0.25">
      <c r="A51" s="36"/>
      <c r="B51" s="32" t="s">
        <v>3</v>
      </c>
      <c r="C51" s="22">
        <v>0</v>
      </c>
      <c r="D51" s="22">
        <v>0</v>
      </c>
      <c r="E51" s="25">
        <v>0</v>
      </c>
      <c r="F51" s="23">
        <v>0</v>
      </c>
      <c r="G51" s="25">
        <v>0</v>
      </c>
      <c r="H51" s="23">
        <v>0</v>
      </c>
      <c r="I51" s="18">
        <v>0</v>
      </c>
      <c r="J51" s="18">
        <f t="shared" si="41"/>
        <v>0</v>
      </c>
      <c r="K51" s="21"/>
      <c r="L51" s="123"/>
    </row>
    <row r="52" spans="1:12" s="27" customFormat="1" ht="18.75" customHeight="1" x14ac:dyDescent="0.25">
      <c r="A52" s="36"/>
      <c r="B52" s="41" t="s">
        <v>57</v>
      </c>
      <c r="C52" s="25">
        <f>SUM(C53:C55)</f>
        <v>70997.5</v>
      </c>
      <c r="D52" s="25">
        <f t="shared" ref="D52" si="44">SUM(D53:D55)</f>
        <v>70997.5</v>
      </c>
      <c r="E52" s="25">
        <f>D52/C52*100</f>
        <v>100</v>
      </c>
      <c r="F52" s="25">
        <f t="shared" ref="F52:H52" si="45">SUM(F53:F55)</f>
        <v>70960.3</v>
      </c>
      <c r="G52" s="25">
        <f>F52/C52*100</f>
        <v>99.94760378886582</v>
      </c>
      <c r="H52" s="25">
        <f t="shared" si="45"/>
        <v>70960.3</v>
      </c>
      <c r="I52" s="18">
        <f>H52/C52*100</f>
        <v>99.94760378886582</v>
      </c>
      <c r="J52" s="18">
        <f t="shared" si="41"/>
        <v>37.19999999999709</v>
      </c>
      <c r="K52" s="19"/>
      <c r="L52" s="121" t="s">
        <v>80</v>
      </c>
    </row>
    <row r="53" spans="1:12" s="27" customFormat="1" ht="15" customHeight="1" x14ac:dyDescent="0.25">
      <c r="A53" s="36"/>
      <c r="B53" s="30" t="s">
        <v>1</v>
      </c>
      <c r="C53" s="22">
        <v>65408</v>
      </c>
      <c r="D53" s="22">
        <v>65408</v>
      </c>
      <c r="E53" s="25">
        <f t="shared" ref="E53:E55" si="46">D53/C53*100</f>
        <v>100</v>
      </c>
      <c r="F53" s="22">
        <v>65370.8</v>
      </c>
      <c r="G53" s="25">
        <f t="shared" ref="G53:G55" si="47">F53/C53*100</f>
        <v>99.94312622309198</v>
      </c>
      <c r="H53" s="23">
        <v>65370.8</v>
      </c>
      <c r="I53" s="18">
        <f>H53/C53*100</f>
        <v>99.94312622309198</v>
      </c>
      <c r="J53" s="18">
        <f t="shared" si="41"/>
        <v>37.19999999999709</v>
      </c>
      <c r="K53" s="21" t="s">
        <v>10</v>
      </c>
      <c r="L53" s="122"/>
    </row>
    <row r="54" spans="1:12" s="27" customFormat="1" ht="15" customHeight="1" x14ac:dyDescent="0.25">
      <c r="A54" s="36"/>
      <c r="B54" s="30" t="s">
        <v>2</v>
      </c>
      <c r="C54" s="22">
        <v>2125.5</v>
      </c>
      <c r="D54" s="23">
        <v>2125.5</v>
      </c>
      <c r="E54" s="25">
        <f t="shared" si="46"/>
        <v>100</v>
      </c>
      <c r="F54" s="23">
        <v>2125.5</v>
      </c>
      <c r="G54" s="25">
        <f t="shared" si="47"/>
        <v>100</v>
      </c>
      <c r="H54" s="23">
        <v>2125.5</v>
      </c>
      <c r="I54" s="18">
        <f>H54/C54*100</f>
        <v>100</v>
      </c>
      <c r="J54" s="18">
        <f t="shared" si="41"/>
        <v>0</v>
      </c>
      <c r="K54" s="21" t="s">
        <v>10</v>
      </c>
      <c r="L54" s="122"/>
    </row>
    <row r="55" spans="1:12" s="27" customFormat="1" ht="18" customHeight="1" x14ac:dyDescent="0.25">
      <c r="A55" s="36"/>
      <c r="B55" s="32" t="s">
        <v>3</v>
      </c>
      <c r="C55" s="22">
        <v>3464</v>
      </c>
      <c r="D55" s="22">
        <v>3464</v>
      </c>
      <c r="E55" s="25">
        <f t="shared" si="46"/>
        <v>100</v>
      </c>
      <c r="F55" s="23">
        <v>3464</v>
      </c>
      <c r="G55" s="25">
        <f t="shared" si="47"/>
        <v>100</v>
      </c>
      <c r="H55" s="23">
        <v>3464</v>
      </c>
      <c r="I55" s="18">
        <f>H55/C55*100</f>
        <v>100</v>
      </c>
      <c r="J55" s="18">
        <f t="shared" si="41"/>
        <v>0</v>
      </c>
      <c r="K55" s="21"/>
      <c r="L55" s="123"/>
    </row>
    <row r="56" spans="1:12" ht="18.75" customHeight="1" x14ac:dyDescent="0.25">
      <c r="A56" s="38"/>
      <c r="B56" s="115" t="s">
        <v>13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7"/>
    </row>
    <row r="57" spans="1:12" ht="18.75" customHeight="1" x14ac:dyDescent="0.25">
      <c r="A57" s="38"/>
      <c r="B57" s="72" t="s">
        <v>44</v>
      </c>
      <c r="C57" s="73"/>
      <c r="D57" s="73"/>
      <c r="E57" s="73"/>
      <c r="F57" s="73"/>
      <c r="G57" s="73"/>
      <c r="H57" s="73"/>
      <c r="I57" s="73"/>
      <c r="J57" s="73"/>
      <c r="K57" s="73"/>
      <c r="L57" s="74"/>
    </row>
    <row r="58" spans="1:12" ht="20.25" customHeight="1" x14ac:dyDescent="0.25">
      <c r="A58" s="38"/>
      <c r="B58" s="72" t="s">
        <v>49</v>
      </c>
      <c r="C58" s="73"/>
      <c r="D58" s="73"/>
      <c r="E58" s="73"/>
      <c r="F58" s="73"/>
      <c r="G58" s="73"/>
      <c r="H58" s="73"/>
      <c r="I58" s="73"/>
      <c r="J58" s="73"/>
      <c r="K58" s="73"/>
      <c r="L58" s="74"/>
    </row>
    <row r="59" spans="1:12" ht="20.25" customHeight="1" x14ac:dyDescent="0.25">
      <c r="A59" s="38"/>
      <c r="B59" s="72" t="s">
        <v>48</v>
      </c>
      <c r="C59" s="73"/>
      <c r="D59" s="73"/>
      <c r="E59" s="73"/>
      <c r="F59" s="73"/>
      <c r="G59" s="73"/>
      <c r="H59" s="73"/>
      <c r="I59" s="73"/>
      <c r="J59" s="73"/>
      <c r="K59" s="73"/>
      <c r="L59" s="74"/>
    </row>
    <row r="60" spans="1:12" ht="20.25" customHeight="1" x14ac:dyDescent="0.25">
      <c r="A60" s="38"/>
      <c r="B60" s="75" t="s">
        <v>47</v>
      </c>
      <c r="C60" s="76"/>
      <c r="D60" s="76"/>
      <c r="E60" s="76"/>
      <c r="F60" s="76"/>
      <c r="G60" s="76"/>
      <c r="H60" s="76"/>
      <c r="I60" s="76"/>
      <c r="J60" s="76"/>
      <c r="K60" s="76"/>
      <c r="L60" s="77"/>
    </row>
    <row r="61" spans="1:12" s="27" customFormat="1" ht="28.5" customHeight="1" x14ac:dyDescent="0.25">
      <c r="A61" s="36"/>
      <c r="B61" s="51" t="s">
        <v>27</v>
      </c>
      <c r="C61" s="18">
        <f>C62+C63+C64</f>
        <v>62569.799999999996</v>
      </c>
      <c r="D61" s="18">
        <f>D62+D63+D64</f>
        <v>62569.799999999996</v>
      </c>
      <c r="E61" s="18">
        <f>D61/C61*100</f>
        <v>100</v>
      </c>
      <c r="F61" s="18">
        <f>F62+F63+F64</f>
        <v>62569.799999999996</v>
      </c>
      <c r="G61" s="18">
        <f>F61/C61*100</f>
        <v>100</v>
      </c>
      <c r="H61" s="18">
        <f>H62+H63+H64</f>
        <v>62569.799999999996</v>
      </c>
      <c r="I61" s="18">
        <f>H61/C61*100</f>
        <v>100</v>
      </c>
      <c r="J61" s="18">
        <f>C61-H61</f>
        <v>0</v>
      </c>
      <c r="K61" s="20"/>
      <c r="L61" s="112" t="s">
        <v>54</v>
      </c>
    </row>
    <row r="62" spans="1:12" s="31" customFormat="1" ht="15" customHeight="1" x14ac:dyDescent="0.25">
      <c r="A62" s="36"/>
      <c r="B62" s="30" t="s">
        <v>6</v>
      </c>
      <c r="C62" s="24">
        <f t="shared" ref="C62:D64" si="48">C68+C74</f>
        <v>53515.5</v>
      </c>
      <c r="D62" s="24">
        <f t="shared" si="48"/>
        <v>53515.5</v>
      </c>
      <c r="E62" s="18">
        <f t="shared" ref="E62:E64" si="49">D62/C62*100</f>
        <v>100</v>
      </c>
      <c r="F62" s="24">
        <f>F68+F74</f>
        <v>53515.5</v>
      </c>
      <c r="G62" s="18">
        <f t="shared" ref="G62:G64" si="50">F62/C62*100</f>
        <v>100</v>
      </c>
      <c r="H62" s="24">
        <f>H68+H74</f>
        <v>53515.5</v>
      </c>
      <c r="I62" s="18">
        <f>H62/C62*100</f>
        <v>100</v>
      </c>
      <c r="J62" s="18">
        <f>C62-H62</f>
        <v>0</v>
      </c>
      <c r="K62" s="20"/>
      <c r="L62" s="112"/>
    </row>
    <row r="63" spans="1:12" s="31" customFormat="1" ht="15" customHeight="1" x14ac:dyDescent="0.25">
      <c r="A63" s="36"/>
      <c r="B63" s="26" t="s">
        <v>2</v>
      </c>
      <c r="C63" s="24">
        <f t="shared" si="48"/>
        <v>5925.7</v>
      </c>
      <c r="D63" s="24">
        <f t="shared" si="48"/>
        <v>5925.7</v>
      </c>
      <c r="E63" s="18">
        <f t="shared" si="49"/>
        <v>100</v>
      </c>
      <c r="F63" s="24">
        <f>F69+F75</f>
        <v>5925.7</v>
      </c>
      <c r="G63" s="18">
        <f t="shared" si="50"/>
        <v>100</v>
      </c>
      <c r="H63" s="24">
        <f>H69+H75</f>
        <v>5925.7</v>
      </c>
      <c r="I63" s="18">
        <f>H63/C63*100</f>
        <v>100</v>
      </c>
      <c r="J63" s="18">
        <f>C63-H63</f>
        <v>0</v>
      </c>
      <c r="K63" s="20"/>
      <c r="L63" s="112"/>
    </row>
    <row r="64" spans="1:12" s="27" customFormat="1" ht="15" customHeight="1" x14ac:dyDescent="0.25">
      <c r="A64" s="36"/>
      <c r="B64" s="32" t="s">
        <v>3</v>
      </c>
      <c r="C64" s="33">
        <f t="shared" si="48"/>
        <v>3128.6</v>
      </c>
      <c r="D64" s="33">
        <f t="shared" si="48"/>
        <v>3128.6</v>
      </c>
      <c r="E64" s="18">
        <f t="shared" si="49"/>
        <v>100</v>
      </c>
      <c r="F64" s="33">
        <f>F70+F76</f>
        <v>3128.6</v>
      </c>
      <c r="G64" s="18">
        <f t="shared" si="50"/>
        <v>100</v>
      </c>
      <c r="H64" s="33">
        <f>H70+H76</f>
        <v>3128.6</v>
      </c>
      <c r="I64" s="28">
        <f>H64/C64*100</f>
        <v>100</v>
      </c>
      <c r="J64" s="28">
        <f>C64-H64</f>
        <v>0</v>
      </c>
      <c r="K64" s="20"/>
      <c r="L64" s="112"/>
    </row>
    <row r="65" spans="1:12" s="27" customFormat="1" ht="19.5" customHeight="1" x14ac:dyDescent="0.25">
      <c r="A65" s="36"/>
      <c r="B65" s="113" t="s">
        <v>23</v>
      </c>
      <c r="C65" s="114"/>
      <c r="D65" s="114"/>
      <c r="E65" s="114"/>
      <c r="F65" s="114"/>
      <c r="G65" s="114"/>
      <c r="H65" s="114"/>
      <c r="I65" s="114"/>
      <c r="J65" s="114"/>
      <c r="K65" s="114"/>
      <c r="L65" s="114"/>
    </row>
    <row r="66" spans="1:12" ht="21" customHeight="1" x14ac:dyDescent="0.25">
      <c r="A66" s="38"/>
      <c r="B66" s="88" t="s">
        <v>50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</row>
    <row r="67" spans="1:12" ht="213" customHeight="1" x14ac:dyDescent="0.25">
      <c r="A67" s="111" t="s">
        <v>4</v>
      </c>
      <c r="B67" s="39" t="s">
        <v>75</v>
      </c>
      <c r="C67" s="18">
        <f>SUM(C68:C70)</f>
        <v>57937.5</v>
      </c>
      <c r="D67" s="18">
        <f>SUM(D68:D70)</f>
        <v>57937.5</v>
      </c>
      <c r="E67" s="18">
        <f>D67/C67*100</f>
        <v>100</v>
      </c>
      <c r="F67" s="18">
        <f>SUM(F68:F70)</f>
        <v>57937.5</v>
      </c>
      <c r="G67" s="18">
        <f>F67/C67*100</f>
        <v>100</v>
      </c>
      <c r="H67" s="18">
        <f>SUM(H68:H70)</f>
        <v>57937.5</v>
      </c>
      <c r="I67" s="18">
        <f>H67/C67*100</f>
        <v>100</v>
      </c>
      <c r="J67" s="18">
        <f>C67-H67</f>
        <v>0</v>
      </c>
      <c r="K67" s="19"/>
      <c r="L67" s="92" t="s">
        <v>53</v>
      </c>
    </row>
    <row r="68" spans="1:12" s="16" customFormat="1" ht="15" customHeight="1" x14ac:dyDescent="0.25">
      <c r="A68" s="111"/>
      <c r="B68" s="2" t="s">
        <v>1</v>
      </c>
      <c r="C68" s="20">
        <v>49246.8</v>
      </c>
      <c r="D68" s="20">
        <v>49246.8</v>
      </c>
      <c r="E68" s="18">
        <f t="shared" ref="E68:E70" si="51">D68/C68*100</f>
        <v>100</v>
      </c>
      <c r="F68" s="20">
        <v>49246.8</v>
      </c>
      <c r="G68" s="18">
        <f t="shared" ref="G68:G70" si="52">F68/C68*100</f>
        <v>100</v>
      </c>
      <c r="H68" s="20">
        <v>49246.8</v>
      </c>
      <c r="I68" s="18">
        <f>H68/C68*100</f>
        <v>100</v>
      </c>
      <c r="J68" s="18">
        <f>C68-H68</f>
        <v>0</v>
      </c>
      <c r="K68" s="66"/>
      <c r="L68" s="92"/>
    </row>
    <row r="69" spans="1:12" s="8" customFormat="1" ht="15" customHeight="1" x14ac:dyDescent="0.25">
      <c r="A69" s="111"/>
      <c r="B69" s="13" t="s">
        <v>2</v>
      </c>
      <c r="C69" s="20">
        <v>5793.7</v>
      </c>
      <c r="D69" s="20">
        <v>5793.7</v>
      </c>
      <c r="E69" s="18">
        <f t="shared" si="51"/>
        <v>100</v>
      </c>
      <c r="F69" s="20">
        <v>5793.7</v>
      </c>
      <c r="G69" s="18">
        <f t="shared" si="52"/>
        <v>100</v>
      </c>
      <c r="H69" s="20">
        <v>5793.7</v>
      </c>
      <c r="I69" s="18">
        <f>H69/C69*100</f>
        <v>100</v>
      </c>
      <c r="J69" s="18">
        <f>C69-H69</f>
        <v>0</v>
      </c>
      <c r="K69" s="66"/>
      <c r="L69" s="92"/>
    </row>
    <row r="70" spans="1:12" ht="15" customHeight="1" x14ac:dyDescent="0.25">
      <c r="A70" s="111"/>
      <c r="B70" s="14" t="s">
        <v>3</v>
      </c>
      <c r="C70" s="19">
        <v>2897</v>
      </c>
      <c r="D70" s="19">
        <v>2897</v>
      </c>
      <c r="E70" s="18">
        <f t="shared" si="51"/>
        <v>100</v>
      </c>
      <c r="F70" s="19">
        <v>2897</v>
      </c>
      <c r="G70" s="18">
        <f t="shared" si="52"/>
        <v>100</v>
      </c>
      <c r="H70" s="19">
        <v>2897</v>
      </c>
      <c r="I70" s="28">
        <f>H70/C70*100</f>
        <v>100</v>
      </c>
      <c r="J70" s="28">
        <f>C70-H70</f>
        <v>0</v>
      </c>
      <c r="K70" s="20" t="s">
        <v>9</v>
      </c>
      <c r="L70" s="92"/>
    </row>
    <row r="71" spans="1:12" ht="19.5" customHeight="1" x14ac:dyDescent="0.25">
      <c r="A71" s="38"/>
      <c r="B71" s="88" t="s">
        <v>24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</row>
    <row r="72" spans="1:12" ht="21" customHeight="1" x14ac:dyDescent="0.25">
      <c r="A72" s="38"/>
      <c r="B72" s="88" t="s">
        <v>51</v>
      </c>
      <c r="C72" s="88"/>
      <c r="D72" s="88"/>
      <c r="E72" s="88"/>
      <c r="F72" s="88"/>
      <c r="G72" s="88"/>
      <c r="H72" s="88"/>
      <c r="I72" s="88"/>
      <c r="J72" s="88"/>
      <c r="K72" s="88"/>
      <c r="L72" s="88"/>
    </row>
    <row r="73" spans="1:12" ht="211.5" customHeight="1" x14ac:dyDescent="0.25">
      <c r="A73" s="38"/>
      <c r="B73" s="39" t="s">
        <v>76</v>
      </c>
      <c r="C73" s="52">
        <f>C74+C75+C76</f>
        <v>4632.3</v>
      </c>
      <c r="D73" s="52">
        <f>D74+D75+D76</f>
        <v>4632.3</v>
      </c>
      <c r="E73" s="52">
        <f>D73/C73*100</f>
        <v>100</v>
      </c>
      <c r="F73" s="52">
        <f>F74+F75+F76</f>
        <v>4632.3</v>
      </c>
      <c r="G73" s="52">
        <f>F73/C73*100</f>
        <v>100</v>
      </c>
      <c r="H73" s="18">
        <f>H74+H75+H76</f>
        <v>4632.3</v>
      </c>
      <c r="I73" s="18">
        <f>H73/C73*100</f>
        <v>100</v>
      </c>
      <c r="J73" s="18">
        <f>C73-H73</f>
        <v>0</v>
      </c>
      <c r="K73" s="20"/>
      <c r="L73" s="92" t="s">
        <v>52</v>
      </c>
    </row>
    <row r="74" spans="1:12" ht="15" customHeight="1" x14ac:dyDescent="0.25">
      <c r="A74" s="38"/>
      <c r="B74" s="13" t="s">
        <v>1</v>
      </c>
      <c r="C74" s="23">
        <v>4268.7</v>
      </c>
      <c r="D74" s="23">
        <v>4268.7</v>
      </c>
      <c r="E74" s="52">
        <f t="shared" ref="E74:E76" si="53">D74/C74*100</f>
        <v>100</v>
      </c>
      <c r="F74" s="23">
        <v>4268.7</v>
      </c>
      <c r="G74" s="52">
        <f t="shared" ref="G74:G76" si="54">F74/C74*100</f>
        <v>100</v>
      </c>
      <c r="H74" s="23">
        <v>4268.7</v>
      </c>
      <c r="I74" s="18">
        <f>H74/C74*100</f>
        <v>100</v>
      </c>
      <c r="J74" s="18">
        <f>C74-H74</f>
        <v>0</v>
      </c>
      <c r="K74" s="20"/>
      <c r="L74" s="93"/>
    </row>
    <row r="75" spans="1:12" ht="15" customHeight="1" x14ac:dyDescent="0.25">
      <c r="A75" s="38"/>
      <c r="B75" s="13" t="s">
        <v>2</v>
      </c>
      <c r="C75" s="23">
        <v>132</v>
      </c>
      <c r="D75" s="23">
        <v>132</v>
      </c>
      <c r="E75" s="52">
        <f t="shared" si="53"/>
        <v>100</v>
      </c>
      <c r="F75" s="23">
        <v>132</v>
      </c>
      <c r="G75" s="52">
        <f t="shared" si="54"/>
        <v>100</v>
      </c>
      <c r="H75" s="23">
        <v>132</v>
      </c>
      <c r="I75" s="18">
        <f>H75/C75*100</f>
        <v>100</v>
      </c>
      <c r="J75" s="18">
        <f>C75-H75</f>
        <v>0</v>
      </c>
      <c r="K75" s="20"/>
      <c r="L75" s="93"/>
    </row>
    <row r="76" spans="1:12" ht="15" customHeight="1" x14ac:dyDescent="0.25">
      <c r="A76" s="38"/>
      <c r="B76" s="14" t="s">
        <v>3</v>
      </c>
      <c r="C76" s="29">
        <v>231.6</v>
      </c>
      <c r="D76" s="29">
        <v>231.6</v>
      </c>
      <c r="E76" s="52">
        <f t="shared" si="53"/>
        <v>100</v>
      </c>
      <c r="F76" s="29">
        <v>231.6</v>
      </c>
      <c r="G76" s="52">
        <f t="shared" si="54"/>
        <v>100</v>
      </c>
      <c r="H76" s="29">
        <v>231.6</v>
      </c>
      <c r="I76" s="28">
        <f>H76/C76*100</f>
        <v>100</v>
      </c>
      <c r="J76" s="28">
        <f>C76-H76</f>
        <v>0</v>
      </c>
      <c r="K76" s="20"/>
      <c r="L76" s="93"/>
    </row>
    <row r="77" spans="1:12" ht="19.5" customHeight="1" x14ac:dyDescent="0.25">
      <c r="A77" s="38"/>
      <c r="B77" s="86" t="s">
        <v>14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1:12" ht="19.5" customHeight="1" x14ac:dyDescent="0.25">
      <c r="A78" s="38"/>
      <c r="B78" s="88" t="s">
        <v>25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</row>
    <row r="79" spans="1:12" ht="19.5" customHeight="1" x14ac:dyDescent="0.25">
      <c r="A79" s="38"/>
      <c r="B79" s="94" t="s">
        <v>44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</row>
    <row r="80" spans="1:12" ht="19.5" customHeight="1" x14ac:dyDescent="0.25">
      <c r="A80" s="38"/>
      <c r="B80" s="83" t="s">
        <v>45</v>
      </c>
      <c r="C80" s="84"/>
      <c r="D80" s="84"/>
      <c r="E80" s="84"/>
      <c r="F80" s="84"/>
      <c r="G80" s="84"/>
      <c r="H80" s="84"/>
      <c r="I80" s="84"/>
      <c r="J80" s="84"/>
      <c r="K80" s="84"/>
      <c r="L80" s="85"/>
    </row>
    <row r="81" spans="1:12" ht="19.5" customHeight="1" x14ac:dyDescent="0.25">
      <c r="A81" s="38"/>
      <c r="B81" s="95" t="s">
        <v>46</v>
      </c>
      <c r="C81" s="96"/>
      <c r="D81" s="96"/>
      <c r="E81" s="96"/>
      <c r="F81" s="96"/>
      <c r="G81" s="96"/>
      <c r="H81" s="96"/>
      <c r="I81" s="96"/>
      <c r="J81" s="96"/>
      <c r="K81" s="96"/>
      <c r="L81" s="97"/>
    </row>
    <row r="82" spans="1:12" ht="21" customHeight="1" x14ac:dyDescent="0.25">
      <c r="A82" s="38"/>
      <c r="B82" s="90" t="s">
        <v>85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</row>
    <row r="83" spans="1:12" ht="19.5" customHeight="1" x14ac:dyDescent="0.25">
      <c r="A83" s="38"/>
      <c r="B83" s="91" t="s">
        <v>47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</row>
    <row r="84" spans="1:12" ht="409.6" customHeight="1" x14ac:dyDescent="0.25">
      <c r="A84" s="38"/>
      <c r="B84" s="37" t="s">
        <v>18</v>
      </c>
      <c r="C84" s="18">
        <f>SUM(C85:C87)</f>
        <v>103680</v>
      </c>
      <c r="D84" s="18">
        <f>SUM(D85:D87)</f>
        <v>103680</v>
      </c>
      <c r="E84" s="18">
        <f>D84/C84*100</f>
        <v>100</v>
      </c>
      <c r="F84" s="18">
        <f>F85+F86+F87</f>
        <v>103680</v>
      </c>
      <c r="G84" s="18">
        <f>F84/C84*100</f>
        <v>100</v>
      </c>
      <c r="H84" s="18">
        <f>H85+H86+H87</f>
        <v>103680</v>
      </c>
      <c r="I84" s="18">
        <f>H84/C84*100</f>
        <v>100</v>
      </c>
      <c r="J84" s="18">
        <f>C84-H84</f>
        <v>0</v>
      </c>
      <c r="K84" s="19"/>
      <c r="L84" s="92" t="s">
        <v>88</v>
      </c>
    </row>
    <row r="85" spans="1:12" ht="24" customHeight="1" x14ac:dyDescent="0.25">
      <c r="A85" s="38"/>
      <c r="B85" s="45" t="s">
        <v>1</v>
      </c>
      <c r="C85" s="23">
        <v>42407.199999999997</v>
      </c>
      <c r="D85" s="23">
        <v>42407.199999999997</v>
      </c>
      <c r="E85" s="18">
        <f t="shared" ref="E85:E87" si="55">D85/C85*100</f>
        <v>100</v>
      </c>
      <c r="F85" s="23">
        <v>42407.199999999997</v>
      </c>
      <c r="G85" s="18">
        <f t="shared" ref="G85:G86" si="56">F85/C85*100</f>
        <v>100</v>
      </c>
      <c r="H85" s="23">
        <v>42407.199999999997</v>
      </c>
      <c r="I85" s="18">
        <f>H85/C85*100</f>
        <v>100</v>
      </c>
      <c r="J85" s="23">
        <f>C85-H85</f>
        <v>0</v>
      </c>
      <c r="K85" s="67"/>
      <c r="L85" s="92"/>
    </row>
    <row r="86" spans="1:12" ht="24" customHeight="1" x14ac:dyDescent="0.25">
      <c r="A86" s="38"/>
      <c r="B86" s="45" t="s">
        <v>2</v>
      </c>
      <c r="C86" s="23">
        <v>52914</v>
      </c>
      <c r="D86" s="23">
        <v>52914</v>
      </c>
      <c r="E86" s="18">
        <f t="shared" si="55"/>
        <v>100</v>
      </c>
      <c r="F86" s="23">
        <v>52914</v>
      </c>
      <c r="G86" s="18">
        <f t="shared" si="56"/>
        <v>100</v>
      </c>
      <c r="H86" s="23">
        <v>52914</v>
      </c>
      <c r="I86" s="18">
        <f>H86/C86*100</f>
        <v>100</v>
      </c>
      <c r="J86" s="23">
        <f>C86-H86</f>
        <v>0</v>
      </c>
      <c r="K86" s="19"/>
      <c r="L86" s="92"/>
    </row>
    <row r="87" spans="1:12" ht="24" customHeight="1" x14ac:dyDescent="0.25">
      <c r="A87" s="38"/>
      <c r="B87" s="46" t="s">
        <v>3</v>
      </c>
      <c r="C87" s="29">
        <v>8358.7999999999993</v>
      </c>
      <c r="D87" s="29">
        <v>8358.7999999999993</v>
      </c>
      <c r="E87" s="18">
        <f t="shared" si="55"/>
        <v>100</v>
      </c>
      <c r="F87" s="29">
        <v>8358.7999999999993</v>
      </c>
      <c r="G87" s="18">
        <f>F87/C87*100</f>
        <v>100</v>
      </c>
      <c r="H87" s="29">
        <v>8358.7999999999993</v>
      </c>
      <c r="I87" s="28">
        <f>H87/C87*100</f>
        <v>100</v>
      </c>
      <c r="J87" s="47">
        <f>C87-H87</f>
        <v>0</v>
      </c>
      <c r="K87" s="20" t="s">
        <v>9</v>
      </c>
      <c r="L87" s="92"/>
    </row>
    <row r="88" spans="1:12" ht="22.15" customHeight="1" x14ac:dyDescent="0.25">
      <c r="A88" s="38"/>
      <c r="B88" s="86" t="s">
        <v>38</v>
      </c>
      <c r="C88" s="87"/>
      <c r="D88" s="87"/>
      <c r="E88" s="87"/>
      <c r="F88" s="87"/>
      <c r="G88" s="87"/>
      <c r="H88" s="87"/>
      <c r="I88" s="87"/>
      <c r="J88" s="87"/>
      <c r="K88" s="87"/>
      <c r="L88" s="87"/>
    </row>
    <row r="89" spans="1:12" ht="22.15" customHeight="1" x14ac:dyDescent="0.25">
      <c r="A89" s="38"/>
      <c r="B89" s="88" t="s">
        <v>26</v>
      </c>
      <c r="C89" s="89"/>
      <c r="D89" s="89"/>
      <c r="E89" s="89"/>
      <c r="F89" s="89"/>
      <c r="G89" s="89"/>
      <c r="H89" s="89"/>
      <c r="I89" s="89"/>
      <c r="J89" s="89"/>
      <c r="K89" s="89"/>
      <c r="L89" s="89"/>
    </row>
    <row r="90" spans="1:12" ht="22.15" customHeight="1" x14ac:dyDescent="0.25">
      <c r="A90" s="38"/>
      <c r="B90" s="78" t="s">
        <v>40</v>
      </c>
      <c r="C90" s="81"/>
      <c r="D90" s="81"/>
      <c r="E90" s="81"/>
      <c r="F90" s="81"/>
      <c r="G90" s="81"/>
      <c r="H90" s="81"/>
      <c r="I90" s="81"/>
      <c r="J90" s="81"/>
      <c r="K90" s="81"/>
      <c r="L90" s="82"/>
    </row>
    <row r="91" spans="1:12" ht="22.15" customHeight="1" x14ac:dyDescent="0.25">
      <c r="A91" s="38"/>
      <c r="B91" s="83" t="s">
        <v>39</v>
      </c>
      <c r="C91" s="84"/>
      <c r="D91" s="84"/>
      <c r="E91" s="84"/>
      <c r="F91" s="84"/>
      <c r="G91" s="84"/>
      <c r="H91" s="84"/>
      <c r="I91" s="84"/>
      <c r="J91" s="84"/>
      <c r="K91" s="84"/>
      <c r="L91" s="85"/>
    </row>
    <row r="92" spans="1:12" ht="22.15" customHeight="1" x14ac:dyDescent="0.25">
      <c r="A92" s="38"/>
      <c r="B92" s="78" t="s">
        <v>41</v>
      </c>
      <c r="C92" s="81"/>
      <c r="D92" s="81"/>
      <c r="E92" s="81"/>
      <c r="F92" s="81"/>
      <c r="G92" s="81"/>
      <c r="H92" s="81"/>
      <c r="I92" s="81"/>
      <c r="J92" s="81"/>
      <c r="K92" s="81"/>
      <c r="L92" s="82"/>
    </row>
    <row r="93" spans="1:12" ht="41.25" customHeight="1" x14ac:dyDescent="0.25">
      <c r="A93" s="38"/>
      <c r="B93" s="90" t="s">
        <v>84</v>
      </c>
      <c r="C93" s="90"/>
      <c r="D93" s="90"/>
      <c r="E93" s="90"/>
      <c r="F93" s="90"/>
      <c r="G93" s="90"/>
      <c r="H93" s="90"/>
      <c r="I93" s="90"/>
      <c r="J93" s="90"/>
      <c r="K93" s="90"/>
      <c r="L93" s="90"/>
    </row>
    <row r="94" spans="1:12" ht="19.899999999999999" customHeight="1" x14ac:dyDescent="0.25">
      <c r="A94" s="38"/>
      <c r="B94" s="99" t="s">
        <v>43</v>
      </c>
      <c r="C94" s="99"/>
      <c r="D94" s="99"/>
      <c r="E94" s="99"/>
      <c r="F94" s="99"/>
      <c r="G94" s="99"/>
      <c r="H94" s="99"/>
      <c r="I94" s="99"/>
      <c r="J94" s="99"/>
      <c r="K94" s="99"/>
      <c r="L94" s="99"/>
    </row>
    <row r="95" spans="1:12" ht="409.5" customHeight="1" x14ac:dyDescent="0.25">
      <c r="A95" s="38"/>
      <c r="B95" s="39" t="s">
        <v>77</v>
      </c>
      <c r="C95" s="18">
        <f>SUM(C96:C98)</f>
        <v>502813.1</v>
      </c>
      <c r="D95" s="18">
        <f t="shared" ref="D95:H95" si="57">SUM(D96:D98)</f>
        <v>501872.4</v>
      </c>
      <c r="E95" s="18">
        <f>D95/C95*100</f>
        <v>99.812912591179511</v>
      </c>
      <c r="F95" s="18">
        <f>F96+F97+F98</f>
        <v>501872.4</v>
      </c>
      <c r="G95" s="18">
        <f>F95/C95*100</f>
        <v>99.812912591179511</v>
      </c>
      <c r="H95" s="18">
        <f t="shared" si="57"/>
        <v>412638.60000000003</v>
      </c>
      <c r="I95" s="68">
        <f>H95/C95*100</f>
        <v>82.066000269284956</v>
      </c>
      <c r="J95" s="25">
        <f>C95-H95</f>
        <v>90174.499999999942</v>
      </c>
      <c r="K95" s="28"/>
      <c r="L95" s="98" t="s">
        <v>78</v>
      </c>
    </row>
    <row r="96" spans="1:12" ht="39.75" customHeight="1" x14ac:dyDescent="0.25">
      <c r="A96" s="38"/>
      <c r="B96" s="15" t="s">
        <v>1</v>
      </c>
      <c r="C96" s="18">
        <v>403667</v>
      </c>
      <c r="D96" s="18">
        <v>403667</v>
      </c>
      <c r="E96" s="18">
        <f t="shared" ref="E96:E98" si="58">D96/C96*100</f>
        <v>100</v>
      </c>
      <c r="F96" s="18">
        <v>403667</v>
      </c>
      <c r="G96" s="18">
        <f t="shared" ref="G96:G98" si="59">F96/C96*100</f>
        <v>100</v>
      </c>
      <c r="H96" s="18">
        <v>375268</v>
      </c>
      <c r="I96" s="68">
        <f>H96/C96*100</f>
        <v>92.964745693851611</v>
      </c>
      <c r="J96" s="25">
        <f>C96-H96</f>
        <v>28399</v>
      </c>
      <c r="K96" s="28"/>
      <c r="L96" s="100"/>
    </row>
    <row r="97" spans="1:12" ht="39.75" customHeight="1" x14ac:dyDescent="0.25">
      <c r="A97" s="38"/>
      <c r="B97" s="26" t="s">
        <v>2</v>
      </c>
      <c r="C97" s="18">
        <v>91732</v>
      </c>
      <c r="D97" s="18">
        <v>91732</v>
      </c>
      <c r="E97" s="18">
        <f t="shared" si="58"/>
        <v>100</v>
      </c>
      <c r="F97" s="18">
        <v>91732</v>
      </c>
      <c r="G97" s="18">
        <f t="shared" si="59"/>
        <v>100</v>
      </c>
      <c r="H97" s="18">
        <v>30897.200000000001</v>
      </c>
      <c r="I97" s="68">
        <f>H97/C97*100</f>
        <v>33.682030262067762</v>
      </c>
      <c r="J97" s="25">
        <f>C97-H97</f>
        <v>60834.8</v>
      </c>
      <c r="K97" s="28"/>
      <c r="L97" s="100"/>
    </row>
    <row r="98" spans="1:12" ht="39.75" customHeight="1" x14ac:dyDescent="0.25">
      <c r="A98" s="38"/>
      <c r="B98" s="10" t="s">
        <v>3</v>
      </c>
      <c r="C98" s="28">
        <v>7414.1</v>
      </c>
      <c r="D98" s="28">
        <v>6473.4</v>
      </c>
      <c r="E98" s="18">
        <f t="shared" si="58"/>
        <v>87.312013595716266</v>
      </c>
      <c r="F98" s="28">
        <v>6473.4</v>
      </c>
      <c r="G98" s="18">
        <f t="shared" si="59"/>
        <v>87.312013595716266</v>
      </c>
      <c r="H98" s="28">
        <v>6473.4</v>
      </c>
      <c r="I98" s="69">
        <f>H98/C98*100</f>
        <v>87.312013595716266</v>
      </c>
      <c r="J98" s="70">
        <f>C98-H98</f>
        <v>940.70000000000073</v>
      </c>
      <c r="K98" s="28"/>
      <c r="L98" s="100"/>
    </row>
    <row r="99" spans="1:12" s="17" customFormat="1" ht="21" customHeight="1" x14ac:dyDescent="0.25">
      <c r="A99" s="38"/>
      <c r="B99" s="86" t="s">
        <v>15</v>
      </c>
      <c r="C99" s="86"/>
      <c r="D99" s="86"/>
      <c r="E99" s="86"/>
      <c r="F99" s="86"/>
      <c r="G99" s="86"/>
      <c r="H99" s="86"/>
      <c r="I99" s="86"/>
      <c r="J99" s="86"/>
      <c r="K99" s="86"/>
      <c r="L99" s="86"/>
    </row>
    <row r="100" spans="1:12" s="42" customFormat="1" ht="20.100000000000001" customHeight="1" x14ac:dyDescent="0.25">
      <c r="A100" s="101" t="s">
        <v>61</v>
      </c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</row>
    <row r="101" spans="1:12" s="42" customFormat="1" ht="20.100000000000001" customHeight="1" x14ac:dyDescent="0.25">
      <c r="A101" s="43"/>
      <c r="B101" s="102" t="s">
        <v>35</v>
      </c>
      <c r="C101" s="103"/>
      <c r="D101" s="103"/>
      <c r="E101" s="103"/>
      <c r="F101" s="103"/>
      <c r="G101" s="103"/>
      <c r="H101" s="103"/>
      <c r="I101" s="103"/>
      <c r="J101" s="103"/>
      <c r="K101" s="103"/>
      <c r="L101" s="104"/>
    </row>
    <row r="102" spans="1:12" s="42" customFormat="1" ht="20.100000000000001" customHeight="1" x14ac:dyDescent="0.25">
      <c r="A102" s="43"/>
      <c r="B102" s="105" t="s">
        <v>36</v>
      </c>
      <c r="C102" s="106"/>
      <c r="D102" s="106"/>
      <c r="E102" s="106"/>
      <c r="F102" s="106"/>
      <c r="G102" s="106"/>
      <c r="H102" s="106"/>
      <c r="I102" s="106"/>
      <c r="J102" s="106"/>
      <c r="K102" s="106"/>
      <c r="L102" s="107"/>
    </row>
    <row r="103" spans="1:12" s="44" customFormat="1" ht="42" customHeight="1" x14ac:dyDescent="0.25">
      <c r="A103" s="48"/>
      <c r="B103" s="78" t="s">
        <v>42</v>
      </c>
      <c r="C103" s="79"/>
      <c r="D103" s="79"/>
      <c r="E103" s="79"/>
      <c r="F103" s="79"/>
      <c r="G103" s="79"/>
      <c r="H103" s="79"/>
      <c r="I103" s="79"/>
      <c r="J103" s="79"/>
      <c r="K103" s="79"/>
      <c r="L103" s="80"/>
    </row>
    <row r="104" spans="1:12" ht="20.25" customHeight="1" x14ac:dyDescent="0.25">
      <c r="A104" s="49"/>
      <c r="B104" s="90" t="s">
        <v>83</v>
      </c>
      <c r="C104" s="90"/>
      <c r="D104" s="90"/>
      <c r="E104" s="90"/>
      <c r="F104" s="90"/>
      <c r="G104" s="90"/>
      <c r="H104" s="90"/>
      <c r="I104" s="90"/>
      <c r="J104" s="90"/>
      <c r="K104" s="90"/>
      <c r="L104" s="90"/>
    </row>
    <row r="105" spans="1:12" ht="18.75" customHeight="1" x14ac:dyDescent="0.3">
      <c r="A105" s="50"/>
      <c r="B105" s="108" t="s">
        <v>37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10"/>
    </row>
    <row r="106" spans="1:12" ht="409.5" customHeight="1" x14ac:dyDescent="0.25">
      <c r="A106" s="11"/>
      <c r="B106" s="39" t="s">
        <v>81</v>
      </c>
      <c r="C106" s="18">
        <f>C107+C108+C109</f>
        <v>5478.5</v>
      </c>
      <c r="D106" s="18">
        <f>D107+D108+D109</f>
        <v>5478.4989999999998</v>
      </c>
      <c r="E106" s="18">
        <f>D106/C106*100</f>
        <v>99.99998174682851</v>
      </c>
      <c r="F106" s="18">
        <f>F107+F108+F109</f>
        <v>5478.4989999999998</v>
      </c>
      <c r="G106" s="18">
        <f>F106/C106*100</f>
        <v>99.99998174682851</v>
      </c>
      <c r="H106" s="18">
        <f>H107+H108+H109</f>
        <v>5478.4989999999998</v>
      </c>
      <c r="I106" s="18">
        <f>H106/C106*100</f>
        <v>99.99998174682851</v>
      </c>
      <c r="J106" s="18">
        <f>C106-H106</f>
        <v>1.0000000002037268E-3</v>
      </c>
      <c r="K106" s="28"/>
      <c r="L106" s="98" t="s">
        <v>72</v>
      </c>
    </row>
    <row r="107" spans="1:12" ht="81.75" customHeight="1" x14ac:dyDescent="0.25">
      <c r="A107" s="11"/>
      <c r="B107" s="15" t="s">
        <v>1</v>
      </c>
      <c r="C107" s="18">
        <v>5000</v>
      </c>
      <c r="D107" s="18">
        <v>5000</v>
      </c>
      <c r="E107" s="18">
        <f t="shared" ref="E107:E109" si="60">D107/C107*100</f>
        <v>100</v>
      </c>
      <c r="F107" s="18">
        <v>5000</v>
      </c>
      <c r="G107" s="18">
        <f t="shared" ref="G107:G109" si="61">F107/C107*100</f>
        <v>100</v>
      </c>
      <c r="H107" s="18">
        <v>5000</v>
      </c>
      <c r="I107" s="18">
        <f>H107/C107*100</f>
        <v>100</v>
      </c>
      <c r="J107" s="18">
        <f>C107-H107</f>
        <v>0</v>
      </c>
      <c r="K107" s="28"/>
      <c r="L107" s="93"/>
    </row>
    <row r="108" spans="1:12" ht="81.75" customHeight="1" x14ac:dyDescent="0.25">
      <c r="A108" s="11"/>
      <c r="B108" s="12" t="s">
        <v>2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f>C108-H108</f>
        <v>0</v>
      </c>
      <c r="K108" s="28"/>
      <c r="L108" s="93"/>
    </row>
    <row r="109" spans="1:12" ht="81.75" customHeight="1" x14ac:dyDescent="0.25">
      <c r="A109" s="11"/>
      <c r="B109" s="9" t="s">
        <v>3</v>
      </c>
      <c r="C109" s="28">
        <v>478.5</v>
      </c>
      <c r="D109" s="28">
        <v>478.49900000000002</v>
      </c>
      <c r="E109" s="18">
        <f t="shared" si="60"/>
        <v>99.999791013584129</v>
      </c>
      <c r="F109" s="28">
        <v>478.49900000000002</v>
      </c>
      <c r="G109" s="18">
        <f t="shared" si="61"/>
        <v>99.999791013584129</v>
      </c>
      <c r="H109" s="28">
        <v>478.49900000000002</v>
      </c>
      <c r="I109" s="28">
        <f>H109/C109*100</f>
        <v>99.999791013584129</v>
      </c>
      <c r="J109" s="28">
        <f>C109-H109</f>
        <v>9.9999999997635314E-4</v>
      </c>
      <c r="K109" s="28"/>
      <c r="L109" s="93"/>
    </row>
    <row r="110" spans="1:12" s="27" customFormat="1" x14ac:dyDescent="0.25">
      <c r="B110" s="55"/>
      <c r="L110" s="56"/>
    </row>
    <row r="111" spans="1:12" s="27" customFormat="1" x14ac:dyDescent="0.25">
      <c r="B111" s="55"/>
      <c r="L111" s="57"/>
    </row>
    <row r="112" spans="1:12" s="27" customFormat="1" x14ac:dyDescent="0.25">
      <c r="B112" s="55"/>
      <c r="L112" s="58"/>
    </row>
    <row r="113" spans="2:12" s="27" customFormat="1" x14ac:dyDescent="0.25">
      <c r="B113" s="55"/>
      <c r="L113" s="56"/>
    </row>
    <row r="114" spans="2:12" s="27" customFormat="1" ht="31.5" x14ac:dyDescent="0.25">
      <c r="B114" s="55"/>
      <c r="L114" s="59" t="s">
        <v>16</v>
      </c>
    </row>
    <row r="115" spans="2:12" s="27" customFormat="1" x14ac:dyDescent="0.25">
      <c r="B115" s="55"/>
      <c r="L115" s="56"/>
    </row>
    <row r="116" spans="2:12" s="27" customFormat="1" x14ac:dyDescent="0.25">
      <c r="B116" s="55"/>
      <c r="L116" s="56"/>
    </row>
    <row r="117" spans="2:12" s="27" customFormat="1" x14ac:dyDescent="0.25">
      <c r="B117" s="55"/>
      <c r="L117" s="56"/>
    </row>
    <row r="118" spans="2:12" s="27" customFormat="1" ht="31.5" x14ac:dyDescent="0.25">
      <c r="B118" s="55"/>
      <c r="L118" s="59" t="s">
        <v>16</v>
      </c>
    </row>
    <row r="119" spans="2:12" s="27" customFormat="1" x14ac:dyDescent="0.25">
      <c r="B119" s="55"/>
      <c r="L119" s="56"/>
    </row>
    <row r="120" spans="2:12" s="27" customFormat="1" x14ac:dyDescent="0.25">
      <c r="B120" s="55"/>
      <c r="L120" s="56"/>
    </row>
    <row r="121" spans="2:12" s="27" customFormat="1" x14ac:dyDescent="0.25">
      <c r="B121" s="55"/>
      <c r="L121" s="56"/>
    </row>
    <row r="122" spans="2:12" s="27" customFormat="1" x14ac:dyDescent="0.25">
      <c r="B122" s="55"/>
      <c r="L122" s="56"/>
    </row>
    <row r="123" spans="2:12" s="27" customFormat="1" x14ac:dyDescent="0.25">
      <c r="B123" s="55"/>
      <c r="L123" s="56"/>
    </row>
    <row r="124" spans="2:12" s="27" customFormat="1" x14ac:dyDescent="0.25">
      <c r="B124" s="55"/>
      <c r="L124" s="56"/>
    </row>
    <row r="125" spans="2:12" s="27" customFormat="1" x14ac:dyDescent="0.25">
      <c r="B125" s="55"/>
      <c r="L125" s="56"/>
    </row>
    <row r="126" spans="2:12" s="27" customFormat="1" x14ac:dyDescent="0.25">
      <c r="B126" s="55"/>
      <c r="L126" s="56"/>
    </row>
    <row r="127" spans="2:12" s="27" customFormat="1" x14ac:dyDescent="0.25">
      <c r="B127" s="55"/>
      <c r="L127" s="56"/>
    </row>
    <row r="128" spans="2:12" s="27" customFormat="1" x14ac:dyDescent="0.25">
      <c r="B128" s="55"/>
      <c r="L128" s="56"/>
    </row>
    <row r="129" spans="2:12" s="27" customFormat="1" x14ac:dyDescent="0.25">
      <c r="B129" s="55"/>
      <c r="L129" s="56"/>
    </row>
    <row r="130" spans="2:12" s="27" customFormat="1" x14ac:dyDescent="0.25">
      <c r="B130" s="55"/>
      <c r="L130" s="56"/>
    </row>
    <row r="131" spans="2:12" s="27" customFormat="1" x14ac:dyDescent="0.25">
      <c r="B131" s="55"/>
      <c r="L131" s="56"/>
    </row>
    <row r="132" spans="2:12" s="27" customFormat="1" x14ac:dyDescent="0.25">
      <c r="B132" s="55"/>
      <c r="L132" s="56"/>
    </row>
    <row r="133" spans="2:12" s="27" customFormat="1" x14ac:dyDescent="0.25">
      <c r="B133" s="55"/>
      <c r="L133" s="56"/>
    </row>
    <row r="134" spans="2:12" s="27" customFormat="1" x14ac:dyDescent="0.25">
      <c r="B134" s="55"/>
      <c r="L134" s="56"/>
    </row>
    <row r="147" spans="12:12" x14ac:dyDescent="0.25">
      <c r="L147" s="59"/>
    </row>
    <row r="150" spans="12:12" x14ac:dyDescent="0.25">
      <c r="L150" s="59"/>
    </row>
  </sheetData>
  <mergeCells count="71">
    <mergeCell ref="A3:L3"/>
    <mergeCell ref="A5:A6"/>
    <mergeCell ref="B5:B6"/>
    <mergeCell ref="C5:C6"/>
    <mergeCell ref="D5:D6"/>
    <mergeCell ref="H5:H6"/>
    <mergeCell ref="I5:I6"/>
    <mergeCell ref="J5:J6"/>
    <mergeCell ref="K5:K6"/>
    <mergeCell ref="L5:L6"/>
    <mergeCell ref="E5:E6"/>
    <mergeCell ref="F5:F6"/>
    <mergeCell ref="G5:G6"/>
    <mergeCell ref="B30:L30"/>
    <mergeCell ref="B21:L21"/>
    <mergeCell ref="L23:L26"/>
    <mergeCell ref="A8:A20"/>
    <mergeCell ref="L8:L20"/>
    <mergeCell ref="B27:L27"/>
    <mergeCell ref="B28:L28"/>
    <mergeCell ref="B29:L29"/>
    <mergeCell ref="B22:L22"/>
    <mergeCell ref="B56:L56"/>
    <mergeCell ref="B31:L31"/>
    <mergeCell ref="B32:L32"/>
    <mergeCell ref="L33:L36"/>
    <mergeCell ref="B37:L37"/>
    <mergeCell ref="B39:L39"/>
    <mergeCell ref="B41:L41"/>
    <mergeCell ref="B42:L42"/>
    <mergeCell ref="L43:L46"/>
    <mergeCell ref="L48:L51"/>
    <mergeCell ref="L52:L55"/>
    <mergeCell ref="B38:L38"/>
    <mergeCell ref="B40:L40"/>
    <mergeCell ref="A67:A70"/>
    <mergeCell ref="L67:L70"/>
    <mergeCell ref="B71:L71"/>
    <mergeCell ref="L61:L64"/>
    <mergeCell ref="B65:L65"/>
    <mergeCell ref="B66:L66"/>
    <mergeCell ref="B78:L78"/>
    <mergeCell ref="B79:L79"/>
    <mergeCell ref="B80:L80"/>
    <mergeCell ref="B81:L81"/>
    <mergeCell ref="L106:L109"/>
    <mergeCell ref="B93:L93"/>
    <mergeCell ref="B94:L94"/>
    <mergeCell ref="L95:L98"/>
    <mergeCell ref="B99:L99"/>
    <mergeCell ref="A100:L100"/>
    <mergeCell ref="B101:L101"/>
    <mergeCell ref="B102:L102"/>
    <mergeCell ref="B105:L105"/>
    <mergeCell ref="B104:L104"/>
    <mergeCell ref="B57:L57"/>
    <mergeCell ref="B58:L58"/>
    <mergeCell ref="B59:L59"/>
    <mergeCell ref="B60:L60"/>
    <mergeCell ref="B103:L103"/>
    <mergeCell ref="B90:L90"/>
    <mergeCell ref="B91:L91"/>
    <mergeCell ref="B92:L92"/>
    <mergeCell ref="B88:L88"/>
    <mergeCell ref="B89:L89"/>
    <mergeCell ref="B82:L82"/>
    <mergeCell ref="B83:L83"/>
    <mergeCell ref="L84:L87"/>
    <mergeCell ref="B72:L72"/>
    <mergeCell ref="L73:L76"/>
    <mergeCell ref="B77:L77"/>
  </mergeCells>
  <printOptions horizontalCentered="1"/>
  <pageMargins left="0.39370078740157483" right="0.39370078740157483" top="0.78740157480314965" bottom="0.39370078740157483" header="0" footer="0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2017-09-26T23:47:36Z</cp:lastPrinted>
  <dcterms:created xsi:type="dcterms:W3CDTF">2006-09-16T00:00:00Z</dcterms:created>
  <dcterms:modified xsi:type="dcterms:W3CDTF">2022-11-09T00:51:04Z</dcterms:modified>
</cp:coreProperties>
</file>