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6" windowHeight="71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'!$A$1:$P$276</definedName>
  </definedNames>
  <calcPr calcId="145621"/>
</workbook>
</file>

<file path=xl/calcChain.xml><?xml version="1.0" encoding="utf-8"?>
<calcChain xmlns="http://schemas.openxmlformats.org/spreadsheetml/2006/main">
  <c r="O153" i="5" l="1"/>
  <c r="M153" i="5"/>
  <c r="N153" i="5"/>
  <c r="N150" i="5" s="1"/>
  <c r="D11" i="5" l="1"/>
  <c r="D16" i="5"/>
  <c r="N202" i="5" l="1"/>
  <c r="L202" i="5"/>
  <c r="K202" i="5"/>
  <c r="J202" i="5"/>
  <c r="J209" i="5"/>
  <c r="F202" i="5"/>
  <c r="G202" i="5"/>
  <c r="H202" i="5"/>
  <c r="I202" i="5"/>
  <c r="E202" i="5"/>
  <c r="F209" i="5"/>
  <c r="G209" i="5"/>
  <c r="H209" i="5"/>
  <c r="I209" i="5"/>
  <c r="K209" i="5"/>
  <c r="L209" i="5"/>
  <c r="M209" i="5"/>
  <c r="M202" i="5" s="1"/>
  <c r="N209" i="5"/>
  <c r="O209" i="5"/>
  <c r="O202" i="5" s="1"/>
  <c r="E209" i="5"/>
  <c r="D209" i="5" l="1"/>
  <c r="D202" i="5"/>
  <c r="D207" i="5" l="1"/>
  <c r="D208" i="5"/>
  <c r="M206" i="5"/>
  <c r="N206" i="5"/>
  <c r="O206" i="5"/>
  <c r="L206" i="5"/>
  <c r="D206" i="5" l="1"/>
  <c r="F261" i="5"/>
  <c r="G261" i="5"/>
  <c r="H261" i="5"/>
  <c r="I261" i="5"/>
  <c r="J261" i="5"/>
  <c r="K261" i="5"/>
  <c r="L261" i="5"/>
  <c r="M261" i="5"/>
  <c r="N261" i="5"/>
  <c r="O261" i="5"/>
  <c r="E261" i="5"/>
  <c r="F262" i="5"/>
  <c r="G262" i="5"/>
  <c r="H262" i="5"/>
  <c r="I262" i="5"/>
  <c r="J262" i="5"/>
  <c r="K262" i="5"/>
  <c r="L262" i="5"/>
  <c r="M262" i="5"/>
  <c r="N262" i="5"/>
  <c r="O262" i="5"/>
  <c r="E262" i="5"/>
  <c r="N263" i="5"/>
  <c r="O263" i="5"/>
  <c r="M263" i="5"/>
  <c r="F263" i="5"/>
  <c r="G263" i="5"/>
  <c r="H263" i="5"/>
  <c r="I263" i="5"/>
  <c r="J263" i="5"/>
  <c r="K263" i="5"/>
  <c r="E263" i="5"/>
  <c r="F264" i="5"/>
  <c r="G264" i="5"/>
  <c r="H264" i="5"/>
  <c r="I264" i="5"/>
  <c r="J264" i="5"/>
  <c r="K264" i="5"/>
  <c r="L264" i="5"/>
  <c r="M264" i="5"/>
  <c r="N264" i="5"/>
  <c r="O264" i="5"/>
  <c r="E264" i="5"/>
  <c r="D270" i="5"/>
  <c r="D268" i="5"/>
  <c r="J21" i="5" l="1"/>
  <c r="L16" i="5"/>
  <c r="D257" i="5"/>
  <c r="D259" i="5"/>
  <c r="D256" i="5"/>
  <c r="E255" i="5"/>
  <c r="F255" i="5"/>
  <c r="G255" i="5"/>
  <c r="H255" i="5"/>
  <c r="I255" i="5"/>
  <c r="J255" i="5"/>
  <c r="K255" i="5"/>
  <c r="M255" i="5"/>
  <c r="N255" i="5"/>
  <c r="O255" i="5"/>
  <c r="L255" i="5"/>
  <c r="F260" i="5"/>
  <c r="G260" i="5"/>
  <c r="H260" i="5"/>
  <c r="I260" i="5"/>
  <c r="J260" i="5"/>
  <c r="K260" i="5"/>
  <c r="L260" i="5"/>
  <c r="M260" i="5"/>
  <c r="N260" i="5"/>
  <c r="O260" i="5"/>
  <c r="E260" i="5"/>
  <c r="L263" i="5"/>
  <c r="D263" i="5"/>
  <c r="D258" i="5" s="1"/>
  <c r="L265" i="5"/>
  <c r="J39" i="5" l="1"/>
  <c r="E27" i="5"/>
  <c r="M37" i="5"/>
  <c r="N37" i="5"/>
  <c r="I37" i="5"/>
  <c r="O39" i="5"/>
  <c r="M39" i="5"/>
  <c r="N39" i="5"/>
  <c r="L39" i="5"/>
  <c r="F39" i="5"/>
  <c r="F27" i="5" s="1"/>
  <c r="G39" i="5"/>
  <c r="G27" i="5" s="1"/>
  <c r="H39" i="5"/>
  <c r="H27" i="5" s="1"/>
  <c r="I39" i="5"/>
  <c r="I27" i="5" s="1"/>
  <c r="K39" i="5"/>
  <c r="K27" i="5" s="1"/>
  <c r="E39" i="5"/>
  <c r="F38" i="5"/>
  <c r="F37" i="5" s="1"/>
  <c r="G38" i="5"/>
  <c r="H38" i="5"/>
  <c r="I38" i="5"/>
  <c r="J38" i="5"/>
  <c r="J37" i="5" s="1"/>
  <c r="K38" i="5"/>
  <c r="K37" i="5" s="1"/>
  <c r="L38" i="5"/>
  <c r="L37" i="5" s="1"/>
  <c r="M38" i="5"/>
  <c r="N38" i="5"/>
  <c r="O38" i="5"/>
  <c r="E38" i="5"/>
  <c r="H37" i="5" l="1"/>
  <c r="D38" i="5"/>
  <c r="G37" i="5"/>
  <c r="D39" i="5"/>
  <c r="E37" i="5"/>
  <c r="D37" i="5" s="1"/>
  <c r="O37" i="5"/>
  <c r="J259" i="5"/>
  <c r="G257" i="5"/>
  <c r="F256" i="5"/>
  <c r="G256" i="5"/>
  <c r="H256" i="5"/>
  <c r="I256" i="5"/>
  <c r="J256" i="5"/>
  <c r="K256" i="5"/>
  <c r="L256" i="5"/>
  <c r="M256" i="5"/>
  <c r="N256" i="5"/>
  <c r="O256" i="5"/>
  <c r="F257" i="5"/>
  <c r="H257" i="5"/>
  <c r="I257" i="5"/>
  <c r="J257" i="5"/>
  <c r="K257" i="5"/>
  <c r="L257" i="5"/>
  <c r="M257" i="5"/>
  <c r="N257" i="5"/>
  <c r="O257" i="5"/>
  <c r="F258" i="5"/>
  <c r="G258" i="5"/>
  <c r="H258" i="5"/>
  <c r="I258" i="5"/>
  <c r="J258" i="5"/>
  <c r="K258" i="5"/>
  <c r="L258" i="5"/>
  <c r="M258" i="5"/>
  <c r="N258" i="5"/>
  <c r="O258" i="5"/>
  <c r="F259" i="5"/>
  <c r="G259" i="5"/>
  <c r="H259" i="5"/>
  <c r="I259" i="5"/>
  <c r="K259" i="5"/>
  <c r="L259" i="5"/>
  <c r="M259" i="5"/>
  <c r="N259" i="5"/>
  <c r="O259" i="5"/>
  <c r="E257" i="5"/>
  <c r="E258" i="5"/>
  <c r="E259" i="5"/>
  <c r="E256" i="5" l="1"/>
  <c r="D265" i="5"/>
  <c r="D255" i="5" l="1"/>
  <c r="D260" i="5" l="1"/>
  <c r="L116" i="5"/>
  <c r="L41" i="5" l="1"/>
  <c r="M41" i="5"/>
  <c r="N41" i="5"/>
  <c r="O41" i="5"/>
  <c r="L40" i="5"/>
  <c r="M40" i="5"/>
  <c r="N40" i="5"/>
  <c r="O40" i="5"/>
  <c r="L31" i="5"/>
  <c r="M31" i="5"/>
  <c r="N31" i="5"/>
  <c r="O31" i="5"/>
  <c r="K41" i="5"/>
  <c r="K40" i="5"/>
  <c r="K31" i="5"/>
  <c r="F70" i="5"/>
  <c r="G70" i="5"/>
  <c r="H70" i="5"/>
  <c r="I70" i="5"/>
  <c r="J70" i="5"/>
  <c r="K70" i="5"/>
  <c r="L70" i="5"/>
  <c r="M70" i="5"/>
  <c r="N70" i="5"/>
  <c r="O70" i="5"/>
  <c r="E70" i="5"/>
  <c r="D72" i="5"/>
  <c r="D73" i="5"/>
  <c r="D74" i="5"/>
  <c r="D71" i="5"/>
  <c r="D70" i="5" l="1"/>
  <c r="L96" i="5"/>
  <c r="L26" i="5" s="1"/>
  <c r="E14" i="5" l="1"/>
  <c r="F10" i="5"/>
  <c r="G10" i="5"/>
  <c r="H10" i="5"/>
  <c r="I10" i="5"/>
  <c r="J10" i="5"/>
  <c r="K10" i="5"/>
  <c r="L10" i="5"/>
  <c r="M10" i="5"/>
  <c r="N10" i="5"/>
  <c r="O10" i="5"/>
  <c r="E10" i="5"/>
  <c r="D145" i="5"/>
  <c r="D147" i="5"/>
  <c r="D53" i="5"/>
  <c r="D33" i="5"/>
  <c r="D10" i="5" l="1"/>
  <c r="K116" i="5"/>
  <c r="K94" i="5" s="1"/>
  <c r="E123" i="5" l="1"/>
  <c r="E100" i="5" s="1"/>
  <c r="F123" i="5"/>
  <c r="F100" i="5" s="1"/>
  <c r="G123" i="5"/>
  <c r="G100" i="5" s="1"/>
  <c r="H123" i="5"/>
  <c r="H100" i="5" s="1"/>
  <c r="I123" i="5"/>
  <c r="I100" i="5" s="1"/>
  <c r="J123" i="5"/>
  <c r="J100" i="5" s="1"/>
  <c r="K123" i="5"/>
  <c r="K100" i="5" s="1"/>
  <c r="K28" i="5" s="1"/>
  <c r="L123" i="5"/>
  <c r="L100" i="5" s="1"/>
  <c r="L28" i="5" s="1"/>
  <c r="M123" i="5"/>
  <c r="M100" i="5" s="1"/>
  <c r="M28" i="5" s="1"/>
  <c r="N123" i="5"/>
  <c r="N100" i="5" s="1"/>
  <c r="N28" i="5" s="1"/>
  <c r="O123" i="5"/>
  <c r="O100" i="5" s="1"/>
  <c r="O28" i="5" s="1"/>
  <c r="N95" i="5"/>
  <c r="N25" i="5" s="1"/>
  <c r="N14" i="5" s="1"/>
  <c r="O95" i="5"/>
  <c r="O25" i="5" s="1"/>
  <c r="O14" i="5" s="1"/>
  <c r="M95" i="5"/>
  <c r="M25" i="5" s="1"/>
  <c r="M14" i="5" s="1"/>
  <c r="L95" i="5"/>
  <c r="L25" i="5" s="1"/>
  <c r="L14" i="5" s="1"/>
  <c r="K95" i="5"/>
  <c r="K25" i="5" s="1"/>
  <c r="K14" i="5" s="1"/>
  <c r="F95" i="5"/>
  <c r="F25" i="5" s="1"/>
  <c r="F14" i="5" s="1"/>
  <c r="G95" i="5"/>
  <c r="G25" i="5" s="1"/>
  <c r="G14" i="5" s="1"/>
  <c r="H95" i="5"/>
  <c r="H25" i="5" s="1"/>
  <c r="H14" i="5" s="1"/>
  <c r="I95" i="5"/>
  <c r="I25" i="5" s="1"/>
  <c r="I14" i="5" s="1"/>
  <c r="J95" i="5"/>
  <c r="J25" i="5" s="1"/>
  <c r="J14" i="5" s="1"/>
  <c r="E95" i="5"/>
  <c r="E25" i="5" s="1"/>
  <c r="D119" i="5"/>
  <c r="D96" i="5" s="1"/>
  <c r="D114" i="5"/>
  <c r="D109" i="5"/>
  <c r="L108" i="5"/>
  <c r="H51" i="5"/>
  <c r="H48" i="5" s="1"/>
  <c r="N116" i="5"/>
  <c r="N94" i="5" s="1"/>
  <c r="O116" i="5"/>
  <c r="O94" i="5" s="1"/>
  <c r="M116" i="5"/>
  <c r="M94" i="5" s="1"/>
  <c r="F115" i="5"/>
  <c r="F94" i="5" s="1"/>
  <c r="G115" i="5"/>
  <c r="G94" i="5" s="1"/>
  <c r="H115" i="5"/>
  <c r="H94" i="5" s="1"/>
  <c r="I115" i="5"/>
  <c r="I94" i="5" s="1"/>
  <c r="J115" i="5"/>
  <c r="J94" i="5" s="1"/>
  <c r="E115" i="5"/>
  <c r="E94" i="5" s="1"/>
  <c r="D127" i="5"/>
  <c r="D126" i="5"/>
  <c r="D124" i="5"/>
  <c r="D123" i="5" s="1"/>
  <c r="D100" i="5" s="1"/>
  <c r="D121" i="5"/>
  <c r="D117" i="5"/>
  <c r="D106" i="5"/>
  <c r="D14" i="5" l="1"/>
  <c r="D51" i="5"/>
  <c r="L94" i="5"/>
  <c r="D115" i="5"/>
  <c r="D94" i="5" s="1"/>
  <c r="L105" i="5"/>
  <c r="D95" i="5"/>
  <c r="D25" i="5" s="1"/>
  <c r="K108" i="5"/>
  <c r="K105" i="5" s="1"/>
  <c r="E91" i="5"/>
  <c r="F91" i="5"/>
  <c r="G91" i="5"/>
  <c r="H91" i="5"/>
  <c r="I91" i="5"/>
  <c r="J91" i="5"/>
  <c r="K91" i="5"/>
  <c r="L91" i="5"/>
  <c r="M91" i="5"/>
  <c r="N91" i="5"/>
  <c r="O91" i="5"/>
  <c r="D91" i="5"/>
  <c r="D20" i="5" s="1"/>
  <c r="K89" i="5" l="1"/>
  <c r="L101" i="5"/>
  <c r="L98" i="5" l="1"/>
  <c r="L27" i="5" s="1"/>
  <c r="L24" i="5" s="1"/>
  <c r="L93" i="5"/>
  <c r="L92" i="5"/>
  <c r="K81" i="5" l="1"/>
  <c r="M102" i="5" l="1"/>
  <c r="M103" i="5"/>
  <c r="M104" i="5"/>
  <c r="E111" i="5"/>
  <c r="D111" i="5" s="1"/>
  <c r="F111" i="5"/>
  <c r="G111" i="5"/>
  <c r="H111" i="5"/>
  <c r="M108" i="5" l="1"/>
  <c r="L154" i="5" l="1"/>
  <c r="M154" i="5"/>
  <c r="M149" i="5" s="1"/>
  <c r="N154" i="5"/>
  <c r="O154" i="5"/>
  <c r="O166" i="5"/>
  <c r="N166" i="5"/>
  <c r="M166" i="5"/>
  <c r="L166" i="5"/>
  <c r="K166" i="5"/>
  <c r="J166" i="5"/>
  <c r="I166" i="5"/>
  <c r="H166" i="5"/>
  <c r="G166" i="5"/>
  <c r="F166" i="5"/>
  <c r="F167" i="5"/>
  <c r="G167" i="5"/>
  <c r="H167" i="5"/>
  <c r="I167" i="5"/>
  <c r="J167" i="5"/>
  <c r="K167" i="5"/>
  <c r="L167" i="5"/>
  <c r="M167" i="5"/>
  <c r="N167" i="5"/>
  <c r="O167" i="5"/>
  <c r="E167" i="5"/>
  <c r="F168" i="5"/>
  <c r="G168" i="5"/>
  <c r="H168" i="5"/>
  <c r="I168" i="5"/>
  <c r="J168" i="5"/>
  <c r="K168" i="5"/>
  <c r="L168" i="5"/>
  <c r="M168" i="5"/>
  <c r="N168" i="5"/>
  <c r="O168" i="5"/>
  <c r="E166" i="5"/>
  <c r="E168" i="5"/>
  <c r="F169" i="5"/>
  <c r="G169" i="5"/>
  <c r="H169" i="5"/>
  <c r="I169" i="5"/>
  <c r="J169" i="5"/>
  <c r="K169" i="5"/>
  <c r="L169" i="5"/>
  <c r="M169" i="5"/>
  <c r="N169" i="5"/>
  <c r="O169" i="5"/>
  <c r="E169" i="5"/>
  <c r="F186" i="5"/>
  <c r="G186" i="5"/>
  <c r="H186" i="5"/>
  <c r="I186" i="5"/>
  <c r="J186" i="5"/>
  <c r="K186" i="5"/>
  <c r="K161" i="5" s="1"/>
  <c r="L186" i="5"/>
  <c r="M186" i="5"/>
  <c r="N186" i="5"/>
  <c r="O186" i="5"/>
  <c r="F187" i="5"/>
  <c r="G187" i="5"/>
  <c r="H187" i="5"/>
  <c r="I187" i="5"/>
  <c r="J187" i="5"/>
  <c r="K187" i="5"/>
  <c r="L187" i="5"/>
  <c r="M187" i="5"/>
  <c r="N187" i="5"/>
  <c r="O187" i="5"/>
  <c r="F188" i="5"/>
  <c r="G188" i="5"/>
  <c r="H188" i="5"/>
  <c r="I188" i="5"/>
  <c r="J188" i="5"/>
  <c r="K188" i="5"/>
  <c r="L188" i="5"/>
  <c r="M188" i="5"/>
  <c r="N188" i="5"/>
  <c r="O188" i="5"/>
  <c r="F189" i="5"/>
  <c r="G189" i="5"/>
  <c r="H189" i="5"/>
  <c r="I189" i="5"/>
  <c r="I164" i="5" s="1"/>
  <c r="J189" i="5"/>
  <c r="K189" i="5"/>
  <c r="L189" i="5"/>
  <c r="M189" i="5"/>
  <c r="N189" i="5"/>
  <c r="O189" i="5"/>
  <c r="E186" i="5"/>
  <c r="E187" i="5"/>
  <c r="E188" i="5"/>
  <c r="E163" i="5" s="1"/>
  <c r="E189" i="5"/>
  <c r="K197" i="5"/>
  <c r="J197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E201" i="5"/>
  <c r="F201" i="5"/>
  <c r="F196" i="5" s="1"/>
  <c r="G201" i="5"/>
  <c r="H201" i="5"/>
  <c r="H196" i="5" s="1"/>
  <c r="I201" i="5"/>
  <c r="I196" i="5" s="1"/>
  <c r="J201" i="5"/>
  <c r="J196" i="5" s="1"/>
  <c r="K201" i="5"/>
  <c r="K196" i="5" s="1"/>
  <c r="L201" i="5"/>
  <c r="L196" i="5" s="1"/>
  <c r="M201" i="5"/>
  <c r="M196" i="5" s="1"/>
  <c r="N201" i="5"/>
  <c r="N196" i="5" s="1"/>
  <c r="O201" i="5"/>
  <c r="E197" i="5"/>
  <c r="F197" i="5"/>
  <c r="G197" i="5"/>
  <c r="H197" i="5"/>
  <c r="I197" i="5"/>
  <c r="L197" i="5"/>
  <c r="M197" i="5"/>
  <c r="N197" i="5"/>
  <c r="O197" i="5"/>
  <c r="E203" i="5"/>
  <c r="E198" i="5" s="1"/>
  <c r="F203" i="5"/>
  <c r="G203" i="5"/>
  <c r="G198" i="5" s="1"/>
  <c r="H203" i="5"/>
  <c r="H198" i="5" s="1"/>
  <c r="I203" i="5"/>
  <c r="I198" i="5" s="1"/>
  <c r="J203" i="5"/>
  <c r="J198" i="5" s="1"/>
  <c r="K203" i="5"/>
  <c r="K198" i="5" s="1"/>
  <c r="L203" i="5"/>
  <c r="L198" i="5" s="1"/>
  <c r="M203" i="5"/>
  <c r="M198" i="5" s="1"/>
  <c r="N203" i="5"/>
  <c r="N198" i="5" s="1"/>
  <c r="O203" i="5"/>
  <c r="O198" i="5" s="1"/>
  <c r="E204" i="5"/>
  <c r="E199" i="5" s="1"/>
  <c r="F204" i="5"/>
  <c r="G204" i="5"/>
  <c r="G199" i="5" s="1"/>
  <c r="H204" i="5"/>
  <c r="H199" i="5" s="1"/>
  <c r="I204" i="5"/>
  <c r="I199" i="5" s="1"/>
  <c r="J204" i="5"/>
  <c r="J199" i="5" s="1"/>
  <c r="K204" i="5"/>
  <c r="K199" i="5" s="1"/>
  <c r="L204" i="5"/>
  <c r="L199" i="5" s="1"/>
  <c r="M204" i="5"/>
  <c r="M199" i="5" s="1"/>
  <c r="N204" i="5"/>
  <c r="N199" i="5" s="1"/>
  <c r="O204" i="5"/>
  <c r="O199" i="5" s="1"/>
  <c r="D254" i="5"/>
  <c r="D253" i="5"/>
  <c r="D252" i="5"/>
  <c r="D251" i="5"/>
  <c r="O250" i="5"/>
  <c r="N250" i="5"/>
  <c r="M250" i="5"/>
  <c r="L250" i="5"/>
  <c r="K250" i="5"/>
  <c r="J250" i="5"/>
  <c r="I250" i="5"/>
  <c r="H250" i="5"/>
  <c r="G250" i="5"/>
  <c r="F250" i="5"/>
  <c r="E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N248" i="5"/>
  <c r="M248" i="5"/>
  <c r="L248" i="5"/>
  <c r="K248" i="5"/>
  <c r="J248" i="5"/>
  <c r="I248" i="5"/>
  <c r="H248" i="5"/>
  <c r="G248" i="5"/>
  <c r="F248" i="5"/>
  <c r="E248" i="5"/>
  <c r="O247" i="5"/>
  <c r="N247" i="5"/>
  <c r="M247" i="5"/>
  <c r="L247" i="5"/>
  <c r="K247" i="5"/>
  <c r="J247" i="5"/>
  <c r="I247" i="5"/>
  <c r="H247" i="5"/>
  <c r="G247" i="5"/>
  <c r="F247" i="5"/>
  <c r="E247" i="5"/>
  <c r="O246" i="5"/>
  <c r="N246" i="5"/>
  <c r="M246" i="5"/>
  <c r="L246" i="5"/>
  <c r="K246" i="5"/>
  <c r="J246" i="5"/>
  <c r="I246" i="5"/>
  <c r="H246" i="5"/>
  <c r="G246" i="5"/>
  <c r="F246" i="5"/>
  <c r="E246" i="5"/>
  <c r="N164" i="5" l="1"/>
  <c r="J164" i="5"/>
  <c r="F164" i="5"/>
  <c r="M185" i="5"/>
  <c r="F161" i="5"/>
  <c r="H162" i="5"/>
  <c r="I162" i="5"/>
  <c r="O162" i="5"/>
  <c r="O164" i="5"/>
  <c r="K164" i="5"/>
  <c r="H161" i="5"/>
  <c r="L161" i="5"/>
  <c r="O245" i="5"/>
  <c r="G164" i="5"/>
  <c r="N162" i="5"/>
  <c r="J162" i="5"/>
  <c r="F162" i="5"/>
  <c r="E185" i="5"/>
  <c r="M161" i="5"/>
  <c r="M162" i="5"/>
  <c r="H164" i="5"/>
  <c r="H245" i="5"/>
  <c r="E245" i="5"/>
  <c r="I245" i="5"/>
  <c r="F245" i="5"/>
  <c r="J245" i="5"/>
  <c r="N245" i="5"/>
  <c r="M163" i="5"/>
  <c r="L162" i="5"/>
  <c r="I161" i="5"/>
  <c r="D249" i="5"/>
  <c r="L185" i="5"/>
  <c r="D246" i="5"/>
  <c r="M245" i="5"/>
  <c r="D186" i="5"/>
  <c r="E164" i="5"/>
  <c r="L164" i="5"/>
  <c r="E161" i="5"/>
  <c r="L163" i="5"/>
  <c r="H163" i="5"/>
  <c r="K162" i="5"/>
  <c r="G162" i="5"/>
  <c r="K163" i="5"/>
  <c r="G163" i="5"/>
  <c r="G245" i="5"/>
  <c r="O163" i="5"/>
  <c r="K245" i="5"/>
  <c r="D201" i="5"/>
  <c r="I185" i="5"/>
  <c r="I163" i="5"/>
  <c r="N163" i="5"/>
  <c r="J163" i="5"/>
  <c r="F163" i="5"/>
  <c r="J161" i="5"/>
  <c r="N161" i="5"/>
  <c r="D203" i="5"/>
  <c r="G200" i="5"/>
  <c r="M164" i="5"/>
  <c r="D204" i="5"/>
  <c r="D247" i="5"/>
  <c r="L245" i="5"/>
  <c r="H195" i="5"/>
  <c r="H185" i="5"/>
  <c r="E162" i="5"/>
  <c r="G161" i="5"/>
  <c r="O161" i="5"/>
  <c r="O200" i="5"/>
  <c r="L195" i="5"/>
  <c r="N185" i="5"/>
  <c r="O185" i="5"/>
  <c r="J185" i="5"/>
  <c r="F185" i="5"/>
  <c r="K185" i="5"/>
  <c r="G185" i="5"/>
  <c r="D187" i="5"/>
  <c r="D189" i="5"/>
  <c r="D190" i="5"/>
  <c r="D188" i="5"/>
  <c r="K195" i="5"/>
  <c r="N195" i="5"/>
  <c r="J195" i="5"/>
  <c r="M195" i="5"/>
  <c r="I195" i="5"/>
  <c r="K200" i="5"/>
  <c r="O196" i="5"/>
  <c r="O195" i="5" s="1"/>
  <c r="G196" i="5"/>
  <c r="G195" i="5" s="1"/>
  <c r="N200" i="5"/>
  <c r="J200" i="5"/>
  <c r="F200" i="5"/>
  <c r="F199" i="5"/>
  <c r="D199" i="5" s="1"/>
  <c r="F198" i="5"/>
  <c r="D198" i="5" s="1"/>
  <c r="M200" i="5"/>
  <c r="I200" i="5"/>
  <c r="E200" i="5"/>
  <c r="D197" i="5"/>
  <c r="E196" i="5"/>
  <c r="L200" i="5"/>
  <c r="H200" i="5"/>
  <c r="D248" i="5"/>
  <c r="D250" i="5"/>
  <c r="K205" i="5"/>
  <c r="F224" i="5"/>
  <c r="G224" i="5"/>
  <c r="H224" i="5"/>
  <c r="I224" i="5"/>
  <c r="J224" i="5"/>
  <c r="K224" i="5"/>
  <c r="L224" i="5"/>
  <c r="M224" i="5"/>
  <c r="N224" i="5"/>
  <c r="O224" i="5"/>
  <c r="E224" i="5"/>
  <c r="J219" i="5"/>
  <c r="D229" i="5"/>
  <c r="D228" i="5"/>
  <c r="D226" i="5"/>
  <c r="D225" i="5"/>
  <c r="N105" i="5"/>
  <c r="M105" i="5"/>
  <c r="F101" i="5"/>
  <c r="G101" i="5"/>
  <c r="H101" i="5"/>
  <c r="I101" i="5"/>
  <c r="J101" i="5"/>
  <c r="K101" i="5"/>
  <c r="N101" i="5"/>
  <c r="O101" i="5"/>
  <c r="E101" i="5"/>
  <c r="O105" i="5"/>
  <c r="D101" i="5"/>
  <c r="K238" i="5"/>
  <c r="K233" i="5" s="1"/>
  <c r="K237" i="5"/>
  <c r="K232" i="5" s="1"/>
  <c r="E160" i="5" l="1"/>
  <c r="D245" i="5"/>
  <c r="D164" i="5"/>
  <c r="D185" i="5"/>
  <c r="F195" i="5"/>
  <c r="D200" i="5"/>
  <c r="D196" i="5"/>
  <c r="E195" i="5"/>
  <c r="D224" i="5"/>
  <c r="E40" i="5"/>
  <c r="E28" i="5" s="1"/>
  <c r="F40" i="5"/>
  <c r="F28" i="5" s="1"/>
  <c r="G40" i="5"/>
  <c r="G28" i="5" s="1"/>
  <c r="H40" i="5"/>
  <c r="H28" i="5" s="1"/>
  <c r="I40" i="5"/>
  <c r="I28" i="5" s="1"/>
  <c r="J40" i="5"/>
  <c r="J28" i="5" s="1"/>
  <c r="F81" i="5"/>
  <c r="D195" i="5" l="1"/>
  <c r="D80" i="5"/>
  <c r="D79" i="5"/>
  <c r="D78" i="5"/>
  <c r="D77" i="5"/>
  <c r="D76" i="5"/>
  <c r="O75" i="5"/>
  <c r="N75" i="5"/>
  <c r="M75" i="5"/>
  <c r="L75" i="5"/>
  <c r="K75" i="5"/>
  <c r="J75" i="5"/>
  <c r="I75" i="5"/>
  <c r="H75" i="5"/>
  <c r="G75" i="5"/>
  <c r="F75" i="5"/>
  <c r="E75" i="5"/>
  <c r="D75" i="5" l="1"/>
  <c r="O98" i="5"/>
  <c r="O27" i="5" s="1"/>
  <c r="M99" i="5"/>
  <c r="M27" i="5" s="1"/>
  <c r="N98" i="5"/>
  <c r="N27" i="5" s="1"/>
  <c r="K98" i="5"/>
  <c r="J98" i="5"/>
  <c r="J27" i="5" s="1"/>
  <c r="D27" i="5" l="1"/>
  <c r="D98" i="5"/>
  <c r="M214" i="5"/>
  <c r="N214" i="5"/>
  <c r="O214" i="5"/>
  <c r="J96" i="5"/>
  <c r="J26" i="5" s="1"/>
  <c r="J24" i="5" s="1"/>
  <c r="J92" i="5"/>
  <c r="D213" i="5" l="1"/>
  <c r="D211" i="5"/>
  <c r="D244" i="5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O239" i="5"/>
  <c r="O234" i="5" s="1"/>
  <c r="N239" i="5"/>
  <c r="N234" i="5" s="1"/>
  <c r="M239" i="5"/>
  <c r="M234" i="5" s="1"/>
  <c r="L239" i="5"/>
  <c r="L234" i="5" s="1"/>
  <c r="K239" i="5"/>
  <c r="K234" i="5" s="1"/>
  <c r="J239" i="5"/>
  <c r="J234" i="5" s="1"/>
  <c r="I239" i="5"/>
  <c r="I234" i="5" s="1"/>
  <c r="H239" i="5"/>
  <c r="H234" i="5" s="1"/>
  <c r="G239" i="5"/>
  <c r="G234" i="5" s="1"/>
  <c r="F239" i="5"/>
  <c r="F234" i="5" s="1"/>
  <c r="E239" i="5"/>
  <c r="E234" i="5" s="1"/>
  <c r="O238" i="5"/>
  <c r="O233" i="5" s="1"/>
  <c r="N238" i="5"/>
  <c r="N233" i="5" s="1"/>
  <c r="M238" i="5"/>
  <c r="M233" i="5" s="1"/>
  <c r="L238" i="5"/>
  <c r="L233" i="5" s="1"/>
  <c r="J238" i="5"/>
  <c r="J233" i="5" s="1"/>
  <c r="I238" i="5"/>
  <c r="I233" i="5" s="1"/>
  <c r="H238" i="5"/>
  <c r="H233" i="5" s="1"/>
  <c r="G238" i="5"/>
  <c r="G233" i="5" s="1"/>
  <c r="F238" i="5"/>
  <c r="F233" i="5" s="1"/>
  <c r="E238" i="5"/>
  <c r="E233" i="5" s="1"/>
  <c r="O237" i="5"/>
  <c r="O232" i="5" s="1"/>
  <c r="N237" i="5"/>
  <c r="N232" i="5" s="1"/>
  <c r="M237" i="5"/>
  <c r="M232" i="5" s="1"/>
  <c r="L237" i="5"/>
  <c r="L232" i="5" s="1"/>
  <c r="J237" i="5"/>
  <c r="J232" i="5" s="1"/>
  <c r="I237" i="5"/>
  <c r="I232" i="5" s="1"/>
  <c r="H237" i="5"/>
  <c r="H232" i="5" s="1"/>
  <c r="G237" i="5"/>
  <c r="G232" i="5" s="1"/>
  <c r="F237" i="5"/>
  <c r="F232" i="5" s="1"/>
  <c r="E237" i="5"/>
  <c r="E232" i="5" s="1"/>
  <c r="O236" i="5"/>
  <c r="O231" i="5" s="1"/>
  <c r="N236" i="5"/>
  <c r="N231" i="5" s="1"/>
  <c r="M236" i="5"/>
  <c r="M231" i="5" s="1"/>
  <c r="L236" i="5"/>
  <c r="L231" i="5" s="1"/>
  <c r="K236" i="5"/>
  <c r="K231" i="5" s="1"/>
  <c r="J236" i="5"/>
  <c r="J231" i="5" s="1"/>
  <c r="I236" i="5"/>
  <c r="I231" i="5" s="1"/>
  <c r="H236" i="5"/>
  <c r="H231" i="5" s="1"/>
  <c r="G236" i="5"/>
  <c r="G231" i="5" s="1"/>
  <c r="F236" i="5"/>
  <c r="F231" i="5" s="1"/>
  <c r="E236" i="5"/>
  <c r="E231" i="5" s="1"/>
  <c r="D223" i="5"/>
  <c r="D222" i="5"/>
  <c r="D221" i="5"/>
  <c r="D220" i="5"/>
  <c r="O219" i="5"/>
  <c r="N219" i="5"/>
  <c r="M219" i="5"/>
  <c r="L219" i="5"/>
  <c r="I219" i="5"/>
  <c r="H219" i="5"/>
  <c r="G219" i="5"/>
  <c r="F219" i="5"/>
  <c r="E219" i="5"/>
  <c r="D210" i="5"/>
  <c r="F205" i="5"/>
  <c r="G205" i="5"/>
  <c r="H205" i="5"/>
  <c r="I205" i="5"/>
  <c r="J205" i="5"/>
  <c r="L205" i="5"/>
  <c r="M205" i="5"/>
  <c r="N205" i="5"/>
  <c r="O205" i="5"/>
  <c r="E205" i="5"/>
  <c r="D205" i="5" l="1"/>
  <c r="L230" i="5"/>
  <c r="E230" i="5"/>
  <c r="F230" i="5"/>
  <c r="H235" i="5"/>
  <c r="D237" i="5"/>
  <c r="D236" i="5"/>
  <c r="N230" i="5"/>
  <c r="F235" i="5"/>
  <c r="N235" i="5"/>
  <c r="J235" i="5"/>
  <c r="G235" i="5"/>
  <c r="H230" i="5"/>
  <c r="D232" i="5"/>
  <c r="L235" i="5"/>
  <c r="K235" i="5"/>
  <c r="J230" i="5"/>
  <c r="D231" i="5"/>
  <c r="E235" i="5"/>
  <c r="I235" i="5"/>
  <c r="M235" i="5"/>
  <c r="O235" i="5"/>
  <c r="D234" i="5"/>
  <c r="G230" i="5"/>
  <c r="I230" i="5"/>
  <c r="K230" i="5"/>
  <c r="M230" i="5"/>
  <c r="O230" i="5"/>
  <c r="D239" i="5"/>
  <c r="D219" i="5"/>
  <c r="D238" i="5"/>
  <c r="D240" i="5"/>
  <c r="D230" i="5" l="1"/>
  <c r="D235" i="5"/>
  <c r="D233" i="5"/>
  <c r="D218" i="5"/>
  <c r="D217" i="5"/>
  <c r="D216" i="5"/>
  <c r="D215" i="5"/>
  <c r="L214" i="5"/>
  <c r="K214" i="5"/>
  <c r="J214" i="5"/>
  <c r="I214" i="5"/>
  <c r="H214" i="5"/>
  <c r="G214" i="5"/>
  <c r="F214" i="5"/>
  <c r="E214" i="5"/>
  <c r="D214" i="5" l="1"/>
  <c r="D184" i="5"/>
  <c r="D212" i="5"/>
  <c r="E12" i="5"/>
  <c r="F12" i="5"/>
  <c r="D12" i="5"/>
  <c r="I35" i="5"/>
  <c r="I36" i="5"/>
  <c r="F32" i="5"/>
  <c r="E32" i="5"/>
  <c r="J33" i="5"/>
  <c r="J20" i="5" s="1"/>
  <c r="J12" i="5" s="1"/>
  <c r="K33" i="5"/>
  <c r="K20" i="5" s="1"/>
  <c r="K12" i="5" s="1"/>
  <c r="L33" i="5"/>
  <c r="L20" i="5" s="1"/>
  <c r="L12" i="5" s="1"/>
  <c r="M33" i="5"/>
  <c r="M20" i="5" s="1"/>
  <c r="M12" i="5" s="1"/>
  <c r="N33" i="5"/>
  <c r="N20" i="5" s="1"/>
  <c r="N12" i="5" s="1"/>
  <c r="O33" i="5"/>
  <c r="O20" i="5" s="1"/>
  <c r="O12" i="5" s="1"/>
  <c r="I33" i="5"/>
  <c r="I20" i="5" s="1"/>
  <c r="I12" i="5" s="1"/>
  <c r="H33" i="5"/>
  <c r="J34" i="5"/>
  <c r="K34" i="5"/>
  <c r="L34" i="5"/>
  <c r="M34" i="5"/>
  <c r="N34" i="5"/>
  <c r="O34" i="5"/>
  <c r="I34" i="5"/>
  <c r="H34" i="5"/>
  <c r="G34" i="5"/>
  <c r="J35" i="5"/>
  <c r="K35" i="5"/>
  <c r="L35" i="5"/>
  <c r="M35" i="5"/>
  <c r="N35" i="5"/>
  <c r="O35" i="5"/>
  <c r="H35" i="5"/>
  <c r="G35" i="5"/>
  <c r="J36" i="5"/>
  <c r="K36" i="5"/>
  <c r="L36" i="5"/>
  <c r="M36" i="5"/>
  <c r="N36" i="5"/>
  <c r="O36" i="5"/>
  <c r="H36" i="5"/>
  <c r="G36" i="5"/>
  <c r="F41" i="5"/>
  <c r="G41" i="5"/>
  <c r="H41" i="5"/>
  <c r="I41" i="5"/>
  <c r="J41" i="5"/>
  <c r="E41" i="5"/>
  <c r="E31" i="5"/>
  <c r="F31" i="5"/>
  <c r="G31" i="5"/>
  <c r="H31" i="5"/>
  <c r="I31" i="5"/>
  <c r="J31" i="5"/>
  <c r="D47" i="5"/>
  <c r="F42" i="5"/>
  <c r="G42" i="5"/>
  <c r="H42" i="5"/>
  <c r="I42" i="5"/>
  <c r="J42" i="5"/>
  <c r="K42" i="5"/>
  <c r="L42" i="5"/>
  <c r="M42" i="5"/>
  <c r="N42" i="5"/>
  <c r="O42" i="5"/>
  <c r="E42" i="5"/>
  <c r="D46" i="5"/>
  <c r="D45" i="5"/>
  <c r="D44" i="5"/>
  <c r="D43" i="5"/>
  <c r="D50" i="5"/>
  <c r="D62" i="5"/>
  <c r="K48" i="5"/>
  <c r="L48" i="5"/>
  <c r="M48" i="5"/>
  <c r="N48" i="5"/>
  <c r="O48" i="5"/>
  <c r="J48" i="5"/>
  <c r="E48" i="5"/>
  <c r="D63" i="5"/>
  <c r="F64" i="5"/>
  <c r="G64" i="5"/>
  <c r="H64" i="5"/>
  <c r="I64" i="5"/>
  <c r="J64" i="5"/>
  <c r="K64" i="5"/>
  <c r="L64" i="5"/>
  <c r="M64" i="5"/>
  <c r="N64" i="5"/>
  <c r="O64" i="5"/>
  <c r="E64" i="5"/>
  <c r="D66" i="5"/>
  <c r="D69" i="5"/>
  <c r="D68" i="5"/>
  <c r="D65" i="5"/>
  <c r="G81" i="5"/>
  <c r="H81" i="5"/>
  <c r="I81" i="5"/>
  <c r="J81" i="5"/>
  <c r="L81" i="5"/>
  <c r="M81" i="5"/>
  <c r="N81" i="5"/>
  <c r="O81" i="5"/>
  <c r="D82" i="5"/>
  <c r="D83" i="5"/>
  <c r="D84" i="5"/>
  <c r="D85" i="5"/>
  <c r="D86" i="5"/>
  <c r="L22" i="5"/>
  <c r="M93" i="5"/>
  <c r="M22" i="5" s="1"/>
  <c r="I96" i="5"/>
  <c r="I26" i="5" s="1"/>
  <c r="I24" i="5" s="1"/>
  <c r="I93" i="5"/>
  <c r="I22" i="5" s="1"/>
  <c r="F88" i="5"/>
  <c r="G88" i="5"/>
  <c r="H88" i="5"/>
  <c r="I88" i="5"/>
  <c r="J88" i="5"/>
  <c r="K88" i="5"/>
  <c r="L88" i="5"/>
  <c r="L18" i="5" s="1"/>
  <c r="M88" i="5"/>
  <c r="N88" i="5"/>
  <c r="O88" i="5"/>
  <c r="I92" i="5"/>
  <c r="K92" i="5"/>
  <c r="M92" i="5"/>
  <c r="N92" i="5"/>
  <c r="O92" i="5"/>
  <c r="F93" i="5"/>
  <c r="G93" i="5"/>
  <c r="H93" i="5"/>
  <c r="J93" i="5"/>
  <c r="J22" i="5" s="1"/>
  <c r="K93" i="5"/>
  <c r="K22" i="5" s="1"/>
  <c r="N93" i="5"/>
  <c r="N22" i="5" s="1"/>
  <c r="O93" i="5"/>
  <c r="O22" i="5" s="1"/>
  <c r="F96" i="5"/>
  <c r="F26" i="5" s="1"/>
  <c r="F24" i="5" s="1"/>
  <c r="G96" i="5"/>
  <c r="G26" i="5" s="1"/>
  <c r="G24" i="5" s="1"/>
  <c r="H96" i="5"/>
  <c r="H26" i="5" s="1"/>
  <c r="H24" i="5" s="1"/>
  <c r="K96" i="5"/>
  <c r="K26" i="5" s="1"/>
  <c r="K24" i="5" s="1"/>
  <c r="M97" i="5"/>
  <c r="M26" i="5" s="1"/>
  <c r="M24" i="5" s="1"/>
  <c r="N96" i="5"/>
  <c r="N26" i="5" s="1"/>
  <c r="N24" i="5" s="1"/>
  <c r="O96" i="5"/>
  <c r="O26" i="5" s="1"/>
  <c r="O24" i="5" s="1"/>
  <c r="F103" i="5"/>
  <c r="G103" i="5"/>
  <c r="H103" i="5"/>
  <c r="I103" i="5"/>
  <c r="K103" i="5"/>
  <c r="L103" i="5"/>
  <c r="N103" i="5"/>
  <c r="O103" i="5"/>
  <c r="F104" i="5"/>
  <c r="G104" i="5"/>
  <c r="H104" i="5"/>
  <c r="I104" i="5"/>
  <c r="J104" i="5"/>
  <c r="K104" i="5"/>
  <c r="L104" i="5"/>
  <c r="N104" i="5"/>
  <c r="O104" i="5"/>
  <c r="E88" i="5"/>
  <c r="E93" i="5"/>
  <c r="E96" i="5"/>
  <c r="E26" i="5" s="1"/>
  <c r="E103" i="5"/>
  <c r="E104" i="5"/>
  <c r="D88" i="5"/>
  <c r="J107" i="5"/>
  <c r="J105" i="5" s="1"/>
  <c r="O107" i="5"/>
  <c r="O89" i="5" s="1"/>
  <c r="D93" i="5"/>
  <c r="D103" i="5"/>
  <c r="D104" i="5"/>
  <c r="F138" i="5"/>
  <c r="G138" i="5"/>
  <c r="H138" i="5"/>
  <c r="I138" i="5"/>
  <c r="J138" i="5"/>
  <c r="K138" i="5"/>
  <c r="L138" i="5"/>
  <c r="M138" i="5"/>
  <c r="N138" i="5"/>
  <c r="O138" i="5"/>
  <c r="E138" i="5"/>
  <c r="D142" i="5"/>
  <c r="D141" i="5"/>
  <c r="D140" i="5"/>
  <c r="D139" i="5"/>
  <c r="E134" i="5"/>
  <c r="E129" i="5" s="1"/>
  <c r="F134" i="5"/>
  <c r="G134" i="5"/>
  <c r="G129" i="5" s="1"/>
  <c r="H134" i="5"/>
  <c r="I134" i="5"/>
  <c r="I129" i="5" s="1"/>
  <c r="J134" i="5"/>
  <c r="K134" i="5"/>
  <c r="K129" i="5" s="1"/>
  <c r="L134" i="5"/>
  <c r="M134" i="5"/>
  <c r="M129" i="5" s="1"/>
  <c r="N134" i="5"/>
  <c r="O134" i="5"/>
  <c r="O129" i="5" s="1"/>
  <c r="E135" i="5"/>
  <c r="E130" i="5" s="1"/>
  <c r="F135" i="5"/>
  <c r="F130" i="5" s="1"/>
  <c r="G135" i="5"/>
  <c r="G130" i="5" s="1"/>
  <c r="H135" i="5"/>
  <c r="H130" i="5" s="1"/>
  <c r="I135" i="5"/>
  <c r="I130" i="5" s="1"/>
  <c r="J135" i="5"/>
  <c r="J130" i="5" s="1"/>
  <c r="K135" i="5"/>
  <c r="K130" i="5" s="1"/>
  <c r="L135" i="5"/>
  <c r="L130" i="5" s="1"/>
  <c r="M135" i="5"/>
  <c r="M130" i="5" s="1"/>
  <c r="N135" i="5"/>
  <c r="N130" i="5" s="1"/>
  <c r="O135" i="5"/>
  <c r="O130" i="5" s="1"/>
  <c r="E136" i="5"/>
  <c r="E131" i="5" s="1"/>
  <c r="F136" i="5"/>
  <c r="F131" i="5" s="1"/>
  <c r="G136" i="5"/>
  <c r="G131" i="5" s="1"/>
  <c r="H136" i="5"/>
  <c r="H131" i="5" s="1"/>
  <c r="I136" i="5"/>
  <c r="I131" i="5" s="1"/>
  <c r="J136" i="5"/>
  <c r="J131" i="5" s="1"/>
  <c r="K136" i="5"/>
  <c r="K131" i="5" s="1"/>
  <c r="L136" i="5"/>
  <c r="L131" i="5" s="1"/>
  <c r="M136" i="5"/>
  <c r="N136" i="5"/>
  <c r="N131" i="5" s="1"/>
  <c r="O136" i="5"/>
  <c r="O131" i="5" s="1"/>
  <c r="E137" i="5"/>
  <c r="E132" i="5" s="1"/>
  <c r="F137" i="5"/>
  <c r="F132" i="5" s="1"/>
  <c r="G137" i="5"/>
  <c r="G132" i="5" s="1"/>
  <c r="H137" i="5"/>
  <c r="H132" i="5" s="1"/>
  <c r="I137" i="5"/>
  <c r="I132" i="5" s="1"/>
  <c r="J137" i="5"/>
  <c r="J132" i="5" s="1"/>
  <c r="K137" i="5"/>
  <c r="K132" i="5" s="1"/>
  <c r="L137" i="5"/>
  <c r="L132" i="5" s="1"/>
  <c r="M137" i="5"/>
  <c r="M132" i="5" s="1"/>
  <c r="N137" i="5"/>
  <c r="N132" i="5" s="1"/>
  <c r="O137" i="5"/>
  <c r="O132" i="5" s="1"/>
  <c r="F151" i="5"/>
  <c r="F144" i="5" s="1"/>
  <c r="G151" i="5"/>
  <c r="G144" i="5" s="1"/>
  <c r="H151" i="5"/>
  <c r="H144" i="5" s="1"/>
  <c r="I151" i="5"/>
  <c r="I144" i="5" s="1"/>
  <c r="J151" i="5"/>
  <c r="J144" i="5" s="1"/>
  <c r="K151" i="5"/>
  <c r="K144" i="5" s="1"/>
  <c r="L151" i="5"/>
  <c r="L144" i="5" s="1"/>
  <c r="L9" i="5" s="1"/>
  <c r="M151" i="5"/>
  <c r="M144" i="5" s="1"/>
  <c r="M9" i="5" s="1"/>
  <c r="N151" i="5"/>
  <c r="N144" i="5" s="1"/>
  <c r="N9" i="5" s="1"/>
  <c r="D9" i="5" s="1"/>
  <c r="O151" i="5"/>
  <c r="O144" i="5" s="1"/>
  <c r="O9" i="5" s="1"/>
  <c r="F152" i="5"/>
  <c r="F146" i="5" s="1"/>
  <c r="G152" i="5"/>
  <c r="G146" i="5" s="1"/>
  <c r="H152" i="5"/>
  <c r="H146" i="5" s="1"/>
  <c r="I152" i="5"/>
  <c r="I146" i="5" s="1"/>
  <c r="J152" i="5"/>
  <c r="J146" i="5" s="1"/>
  <c r="K152" i="5"/>
  <c r="K146" i="5" s="1"/>
  <c r="L152" i="5"/>
  <c r="L146" i="5" s="1"/>
  <c r="L13" i="5" s="1"/>
  <c r="M152" i="5"/>
  <c r="M146" i="5" s="1"/>
  <c r="N152" i="5"/>
  <c r="N146" i="5" s="1"/>
  <c r="N13" i="5" s="1"/>
  <c r="D13" i="5" s="1"/>
  <c r="O152" i="5"/>
  <c r="O146" i="5" s="1"/>
  <c r="O13" i="5" s="1"/>
  <c r="F153" i="5"/>
  <c r="F148" i="5" s="1"/>
  <c r="G153" i="5"/>
  <c r="G148" i="5" s="1"/>
  <c r="H153" i="5"/>
  <c r="H148" i="5" s="1"/>
  <c r="I153" i="5"/>
  <c r="I148" i="5" s="1"/>
  <c r="J153" i="5"/>
  <c r="J148" i="5" s="1"/>
  <c r="K153" i="5"/>
  <c r="K148" i="5" s="1"/>
  <c r="L153" i="5"/>
  <c r="L148" i="5" s="1"/>
  <c r="M148" i="5"/>
  <c r="N148" i="5"/>
  <c r="O148" i="5"/>
  <c r="E154" i="5"/>
  <c r="E149" i="5" s="1"/>
  <c r="F154" i="5"/>
  <c r="F149" i="5" s="1"/>
  <c r="G154" i="5"/>
  <c r="G149" i="5" s="1"/>
  <c r="H154" i="5"/>
  <c r="H149" i="5" s="1"/>
  <c r="I154" i="5"/>
  <c r="I149" i="5" s="1"/>
  <c r="J154" i="5"/>
  <c r="J149" i="5" s="1"/>
  <c r="K154" i="5"/>
  <c r="K149" i="5" s="1"/>
  <c r="O149" i="5"/>
  <c r="O16" i="5" s="1"/>
  <c r="F155" i="5"/>
  <c r="G155" i="5"/>
  <c r="H155" i="5"/>
  <c r="I155" i="5"/>
  <c r="J155" i="5"/>
  <c r="K155" i="5"/>
  <c r="L155" i="5"/>
  <c r="M155" i="5"/>
  <c r="N155" i="5"/>
  <c r="O155" i="5"/>
  <c r="E155" i="5"/>
  <c r="D159" i="5"/>
  <c r="D158" i="5"/>
  <c r="D157" i="5"/>
  <c r="D156" i="5"/>
  <c r="D174" i="5"/>
  <c r="D173" i="5"/>
  <c r="D172" i="5"/>
  <c r="D171" i="5"/>
  <c r="D176" i="5"/>
  <c r="D179" i="5"/>
  <c r="D178" i="5"/>
  <c r="D177" i="5"/>
  <c r="F180" i="5"/>
  <c r="G180" i="5"/>
  <c r="H180" i="5"/>
  <c r="I180" i="5"/>
  <c r="J180" i="5"/>
  <c r="K180" i="5"/>
  <c r="L180" i="5"/>
  <c r="M180" i="5"/>
  <c r="N180" i="5"/>
  <c r="O180" i="5"/>
  <c r="E180" i="5"/>
  <c r="D183" i="5"/>
  <c r="D182" i="5"/>
  <c r="D181" i="5"/>
  <c r="E170" i="5"/>
  <c r="F170" i="5"/>
  <c r="G170" i="5"/>
  <c r="H170" i="5"/>
  <c r="I170" i="5"/>
  <c r="J170" i="5"/>
  <c r="K170" i="5"/>
  <c r="L170" i="5"/>
  <c r="M170" i="5"/>
  <c r="N170" i="5"/>
  <c r="O170" i="5"/>
  <c r="L32" i="5"/>
  <c r="M32" i="5"/>
  <c r="N32" i="5"/>
  <c r="O32" i="5"/>
  <c r="L175" i="5"/>
  <c r="M175" i="5"/>
  <c r="N175" i="5"/>
  <c r="O175" i="5"/>
  <c r="I107" i="5"/>
  <c r="I105" i="5" s="1"/>
  <c r="H107" i="5"/>
  <c r="H105" i="5" s="1"/>
  <c r="G92" i="5"/>
  <c r="F107" i="5"/>
  <c r="F105" i="5" s="1"/>
  <c r="E92" i="5"/>
  <c r="E81" i="5"/>
  <c r="D59" i="5"/>
  <c r="D36" i="5" s="1"/>
  <c r="D23" i="5" s="1"/>
  <c r="D61" i="5"/>
  <c r="I175" i="5"/>
  <c r="J175" i="5"/>
  <c r="K175" i="5"/>
  <c r="M13" i="5" l="1"/>
  <c r="N15" i="5"/>
  <c r="O15" i="5"/>
  <c r="O8" i="5" s="1"/>
  <c r="E24" i="5"/>
  <c r="D26" i="5"/>
  <c r="D24" i="5" s="1"/>
  <c r="D32" i="5"/>
  <c r="L15" i="5"/>
  <c r="N21" i="5"/>
  <c r="D48" i="5"/>
  <c r="D41" i="5"/>
  <c r="D29" i="5" s="1"/>
  <c r="L149" i="5"/>
  <c r="N149" i="5"/>
  <c r="N16" i="5" s="1"/>
  <c r="D40" i="5"/>
  <c r="D28" i="5" s="1"/>
  <c r="M30" i="5"/>
  <c r="D81" i="5"/>
  <c r="F13" i="5"/>
  <c r="D161" i="5"/>
  <c r="I89" i="5"/>
  <c r="I87" i="5"/>
  <c r="J13" i="5"/>
  <c r="H13" i="5"/>
  <c r="J15" i="5"/>
  <c r="L89" i="5"/>
  <c r="L19" i="5" s="1"/>
  <c r="L11" i="5" s="1"/>
  <c r="L87" i="5"/>
  <c r="K87" i="5"/>
  <c r="I13" i="5"/>
  <c r="G13" i="5"/>
  <c r="M90" i="5"/>
  <c r="M19" i="5" s="1"/>
  <c r="J89" i="5"/>
  <c r="L21" i="5"/>
  <c r="J18" i="5"/>
  <c r="D167" i="5"/>
  <c r="O21" i="5"/>
  <c r="D168" i="5"/>
  <c r="D163" i="5"/>
  <c r="K18" i="5"/>
  <c r="K9" i="5" s="1"/>
  <c r="I18" i="5"/>
  <c r="I9" i="5" s="1"/>
  <c r="D166" i="5"/>
  <c r="D42" i="5"/>
  <c r="D180" i="5"/>
  <c r="D154" i="5"/>
  <c r="E165" i="5"/>
  <c r="D31" i="5"/>
  <c r="D18" i="5" s="1"/>
  <c r="E29" i="5"/>
  <c r="E16" i="5" s="1"/>
  <c r="N29" i="5"/>
  <c r="L29" i="5"/>
  <c r="J29" i="5"/>
  <c r="J16" i="5" s="1"/>
  <c r="H29" i="5"/>
  <c r="H16" i="5" s="1"/>
  <c r="F29" i="5"/>
  <c r="F16" i="5" s="1"/>
  <c r="G32" i="5"/>
  <c r="I165" i="5"/>
  <c r="N165" i="5"/>
  <c r="L165" i="5"/>
  <c r="J165" i="5"/>
  <c r="G165" i="5"/>
  <c r="N133" i="5"/>
  <c r="L133" i="5"/>
  <c r="J133" i="5"/>
  <c r="H133" i="5"/>
  <c r="F133" i="5"/>
  <c r="E30" i="5"/>
  <c r="O29" i="5"/>
  <c r="M29" i="5"/>
  <c r="K29" i="5"/>
  <c r="K16" i="5" s="1"/>
  <c r="I29" i="5"/>
  <c r="I16" i="5" s="1"/>
  <c r="G29" i="5"/>
  <c r="G16" i="5" s="1"/>
  <c r="D169" i="5"/>
  <c r="O165" i="5"/>
  <c r="M165" i="5"/>
  <c r="K165" i="5"/>
  <c r="H165" i="5"/>
  <c r="F165" i="5"/>
  <c r="D155" i="5"/>
  <c r="D138" i="5"/>
  <c r="D170" i="5"/>
  <c r="F89" i="5"/>
  <c r="F87" i="5"/>
  <c r="H89" i="5"/>
  <c r="H87" i="5"/>
  <c r="I160" i="5"/>
  <c r="O128" i="5"/>
  <c r="K128" i="5"/>
  <c r="I128" i="5"/>
  <c r="G128" i="5"/>
  <c r="E128" i="5"/>
  <c r="H160" i="5"/>
  <c r="F160" i="5"/>
  <c r="D132" i="5"/>
  <c r="D130" i="5"/>
  <c r="D134" i="5"/>
  <c r="D137" i="5"/>
  <c r="O133" i="5"/>
  <c r="M133" i="5"/>
  <c r="K133" i="5"/>
  <c r="I133" i="5"/>
  <c r="G133" i="5"/>
  <c r="N129" i="5"/>
  <c r="N128" i="5" s="1"/>
  <c r="L129" i="5"/>
  <c r="L128" i="5" s="1"/>
  <c r="J129" i="5"/>
  <c r="J128" i="5" s="1"/>
  <c r="H129" i="5"/>
  <c r="H128" i="5" s="1"/>
  <c r="F129" i="5"/>
  <c r="D92" i="5"/>
  <c r="G107" i="5"/>
  <c r="G105" i="5" s="1"/>
  <c r="E107" i="5"/>
  <c r="H92" i="5"/>
  <c r="F92" i="5"/>
  <c r="D135" i="5"/>
  <c r="E133" i="5"/>
  <c r="M131" i="5"/>
  <c r="O87" i="5"/>
  <c r="J87" i="5"/>
  <c r="D64" i="5"/>
  <c r="O160" i="5"/>
  <c r="N160" i="5"/>
  <c r="M160" i="5"/>
  <c r="L160" i="5"/>
  <c r="J160" i="5"/>
  <c r="N89" i="5"/>
  <c r="N19" i="5" s="1"/>
  <c r="M87" i="5"/>
  <c r="D136" i="5"/>
  <c r="M21" i="5"/>
  <c r="O18" i="5"/>
  <c r="N18" i="5"/>
  <c r="M18" i="5"/>
  <c r="O143" i="5"/>
  <c r="O19" i="5"/>
  <c r="O11" i="5" s="1"/>
  <c r="L150" i="5"/>
  <c r="N87" i="5"/>
  <c r="N30" i="5"/>
  <c r="L30" i="5"/>
  <c r="O150" i="5"/>
  <c r="M150" i="5"/>
  <c r="O30" i="5"/>
  <c r="K32" i="5"/>
  <c r="K30" i="5" s="1"/>
  <c r="K21" i="5"/>
  <c r="K15" i="5"/>
  <c r="D57" i="5"/>
  <c r="D35" i="5" s="1"/>
  <c r="D22" i="5" s="1"/>
  <c r="D150" i="5" l="1"/>
  <c r="N8" i="5"/>
  <c r="M128" i="5"/>
  <c r="M15" i="5"/>
  <c r="M143" i="5"/>
  <c r="M16" i="5"/>
  <c r="L143" i="5"/>
  <c r="D107" i="5"/>
  <c r="D105" i="5" s="1"/>
  <c r="D87" i="5" s="1"/>
  <c r="M17" i="5"/>
  <c r="N11" i="5"/>
  <c r="N17" i="5"/>
  <c r="D149" i="5"/>
  <c r="N143" i="5"/>
  <c r="E105" i="5"/>
  <c r="E87" i="5" s="1"/>
  <c r="M11" i="5"/>
  <c r="G160" i="5"/>
  <c r="K13" i="5"/>
  <c r="K19" i="5"/>
  <c r="K11" i="5" s="1"/>
  <c r="D162" i="5"/>
  <c r="J9" i="5"/>
  <c r="D133" i="5"/>
  <c r="D165" i="5"/>
  <c r="G89" i="5"/>
  <c r="G87" i="5"/>
  <c r="F128" i="5"/>
  <c r="D128" i="5" s="1"/>
  <c r="D129" i="5"/>
  <c r="D131" i="5"/>
  <c r="H32" i="5"/>
  <c r="E89" i="5"/>
  <c r="K160" i="5"/>
  <c r="O17" i="5"/>
  <c r="L17" i="5"/>
  <c r="K143" i="5"/>
  <c r="K150" i="5"/>
  <c r="G52" i="5"/>
  <c r="G49" i="5" s="1"/>
  <c r="D55" i="5"/>
  <c r="D34" i="5" s="1"/>
  <c r="D21" i="5" s="1"/>
  <c r="G33" i="5"/>
  <c r="H20" i="5"/>
  <c r="H12" i="5" s="1"/>
  <c r="H23" i="5"/>
  <c r="M8" i="5" l="1"/>
  <c r="D89" i="5"/>
  <c r="D19" i="5" s="1"/>
  <c r="D17" i="5" s="1"/>
  <c r="L8" i="5"/>
  <c r="D160" i="5"/>
  <c r="K8" i="5"/>
  <c r="K17" i="5"/>
  <c r="D30" i="5" l="1"/>
  <c r="G20" i="5"/>
  <c r="G12" i="5" s="1"/>
  <c r="I32" i="5"/>
  <c r="I19" i="5" s="1"/>
  <c r="I11" i="5" s="1"/>
  <c r="J32" i="5"/>
  <c r="J19" i="5" s="1"/>
  <c r="J11" i="5" s="1"/>
  <c r="H21" i="5"/>
  <c r="I21" i="5"/>
  <c r="H22" i="5"/>
  <c r="F15" i="5" l="1"/>
  <c r="H19" i="5" l="1"/>
  <c r="H11" i="5" s="1"/>
  <c r="H175" i="5"/>
  <c r="G175" i="5"/>
  <c r="F175" i="5"/>
  <c r="E175" i="5"/>
  <c r="E153" i="5"/>
  <c r="D153" i="5" s="1"/>
  <c r="E152" i="5"/>
  <c r="D152" i="5" s="1"/>
  <c r="J150" i="5"/>
  <c r="H150" i="5"/>
  <c r="G150" i="5"/>
  <c r="F150" i="5"/>
  <c r="E151" i="5"/>
  <c r="H143" i="5"/>
  <c r="F143" i="5"/>
  <c r="J143" i="5"/>
  <c r="I48" i="5"/>
  <c r="I15" i="5"/>
  <c r="H15" i="5"/>
  <c r="G15" i="5"/>
  <c r="G21" i="5"/>
  <c r="E19" i="5"/>
  <c r="E11" i="5" s="1"/>
  <c r="H18" i="5"/>
  <c r="H9" i="5" s="1"/>
  <c r="G18" i="5"/>
  <c r="G9" i="5" s="1"/>
  <c r="F19" i="5"/>
  <c r="F11" i="5" s="1"/>
  <c r="F18" i="5"/>
  <c r="F9" i="5" s="1"/>
  <c r="E146" i="5" l="1"/>
  <c r="D146" i="5" s="1"/>
  <c r="J8" i="5"/>
  <c r="E148" i="5"/>
  <c r="F8" i="5"/>
  <c r="H8" i="5"/>
  <c r="H17" i="5"/>
  <c r="D151" i="5"/>
  <c r="E144" i="5"/>
  <c r="D175" i="5"/>
  <c r="J17" i="5"/>
  <c r="I30" i="5"/>
  <c r="J30" i="5"/>
  <c r="H30" i="5"/>
  <c r="E18" i="5"/>
  <c r="F30" i="5"/>
  <c r="F17" i="5"/>
  <c r="G19" i="5"/>
  <c r="G11" i="5" s="1"/>
  <c r="G8" i="5" s="1"/>
  <c r="G23" i="5"/>
  <c r="G22" i="5"/>
  <c r="I150" i="5"/>
  <c r="G143" i="5"/>
  <c r="I143" i="5"/>
  <c r="E150" i="5"/>
  <c r="D144" i="5" l="1"/>
  <c r="E9" i="5"/>
  <c r="D148" i="5"/>
  <c r="E15" i="5"/>
  <c r="D15" i="5" s="1"/>
  <c r="E13" i="5"/>
  <c r="E143" i="5"/>
  <c r="D143" i="5" s="1"/>
  <c r="I8" i="5"/>
  <c r="E17" i="5"/>
  <c r="I17" i="5"/>
  <c r="G30" i="5"/>
  <c r="D8" i="5" l="1"/>
  <c r="E8" i="5"/>
  <c r="G17" i="5"/>
</calcChain>
</file>

<file path=xl/sharedStrings.xml><?xml version="1.0" encoding="utf-8"?>
<sst xmlns="http://schemas.openxmlformats.org/spreadsheetml/2006/main" count="349" uniqueCount="132">
  <si>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</si>
  <si>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</si>
  <si>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</si>
  <si>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</si>
  <si>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</si>
  <si>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</si>
  <si>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</si>
  <si>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</si>
  <si>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</si>
  <si>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</si>
  <si>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</si>
  <si>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</si>
  <si>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</si>
  <si>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</si>
  <si>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</si>
  <si>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</si>
  <si>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</si>
  <si>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</si>
  <si>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</si>
  <si>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</si>
  <si>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</si>
  <si>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</si>
  <si>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</si>
  <si>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</si>
  <si>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</si>
  <si>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</si>
  <si>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</si>
  <si>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</si>
  <si>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</si>
  <si>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</si>
  <si>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</si>
  <si>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</si>
  <si>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</si>
  <si>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</si>
  <si>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</si>
  <si>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</si>
  <si>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</si>
  <si>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</si>
  <si>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</si>
  <si>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</si>
  <si>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</si>
  <si>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</si>
  <si>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</si>
  <si>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</si>
  <si>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</si>
  <si>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</si>
  <si>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</si>
  <si>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</si>
  <si>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</si>
  <si>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</si>
  <si>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</si>
  <si>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</si>
  <si>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</si>
  <si>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</si>
  <si>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</si>
  <si>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</si>
  <si>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</si>
  <si>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</si>
  <si>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</si>
  <si>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</si>
  <si>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</si>
  <si>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</si>
  <si>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</si>
  <si>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</si>
  <si>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</si>
  <si>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</si>
  <si>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</si>
  <si>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</si>
  <si>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</si>
  <si>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</si>
  <si>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</si>
  <si>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</si>
  <si>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</si>
  <si>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</si>
  <si>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</si>
  <si>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</si>
  <si>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</si>
  <si>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</si>
  <si>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</si>
  <si>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</si>
  <si>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</si>
  <si>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</si>
  <si>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</si>
  <si>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</si>
  <si>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</si>
  <si>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</si>
  <si>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</si>
  <si>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</si>
  <si>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</si>
  <si>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</si>
  <si>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</si>
  <si>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</si>
  <si>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</si>
  <si>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</si>
  <si>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</si>
  <si>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</si>
  <si>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</si>
  <si>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</si>
  <si>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</si>
  <si>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</si>
  <si>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</si>
  <si>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</si>
  <si>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</si>
  <si>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</si>
  <si>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</si>
  <si>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областной бюджет, в том числе</t>
  </si>
  <si>
    <t>городской бюджет, в том числе</t>
  </si>
  <si>
    <t xml:space="preserve">областной бюджет, в том числе </t>
  </si>
  <si>
    <t xml:space="preserve">федеральный бюджет, в том числе 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</si>
  <si>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</si>
  <si>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</si>
  <si>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</si>
  <si>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</si>
  <si>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</si>
  <si>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</si>
  <si>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</si>
  <si>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</si>
  <si>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</si>
  <si>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</si>
  <si>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</si>
  <si>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</si>
  <si>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</si>
  <si>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</si>
  <si>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</si>
  <si>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</si>
  <si>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</si>
  <si>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</si>
  <si>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</si>
  <si>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</si>
  <si>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</si>
  <si>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</si>
  <si>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Приложение № 3
к постановлению администрации 
города Благовещенска  
 от 24.01.2023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</si>
</sst>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2" fillId="0" borderId="11" xfId="0" applyNumberFormat="1" applyFont="1" applyFill="1" applyBorder="1" applyAlignment="1">
      <alignment horizontal="righ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71"/>
  <sheetViews>
    <sheetView tabSelected="1" view="pageBreakPreview" zoomScale="57" zoomScaleNormal="57" zoomScaleSheetLayoutView="57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1" customWidth="1"/>
    <col min="9" max="9" width="16.44140625" style="11" customWidth="1"/>
    <col min="10" max="10" width="19.33203125" style="11" customWidth="1"/>
    <col min="11" max="11" width="17.88671875" style="11" customWidth="1"/>
    <col min="12" max="12" width="15.44140625" style="11" customWidth="1"/>
    <col min="13" max="13" width="18.5546875" style="9" customWidth="1"/>
    <col min="14" max="14" width="19.88671875" style="9" customWidth="1"/>
    <col min="15" max="15" width="15.6640625" style="9" customWidth="1"/>
    <col min="16" max="16" width="9.5546875" style="9" bestFit="1" customWidth="1"/>
    <col min="17" max="18" width="9.109375" style="9"/>
    <col min="19" max="19" width="56.5546875" style="9" customWidth="1"/>
    <col min="20" max="16384" width="9.109375" style="9"/>
  </cols>
  <sheetData>
    <row r="1" spans="1:16" ht="91.5" customHeight="1" x14ac:dyDescent="0.35">
      <c r="B1" s="4"/>
      <c r="F1" s="5"/>
      <c r="H1" s="8"/>
      <c r="M1" s="88" t="s">
        <v>131</v>
      </c>
      <c r="N1" s="88"/>
      <c r="O1" s="88"/>
    </row>
    <row r="2" spans="1:16" ht="56.25" customHeight="1" x14ac:dyDescent="0.4">
      <c r="A2" s="21"/>
      <c r="B2" s="22"/>
      <c r="C2" s="49"/>
      <c r="D2" s="11"/>
      <c r="E2" s="11"/>
      <c r="F2" s="50"/>
      <c r="G2" s="11"/>
      <c r="L2" s="20"/>
      <c r="M2" s="89" t="s">
        <v>90</v>
      </c>
      <c r="N2" s="89"/>
      <c r="O2" s="89"/>
    </row>
    <row r="3" spans="1:16" s="10" customFormat="1" ht="56.25" customHeight="1" x14ac:dyDescent="0.4">
      <c r="A3" s="21"/>
      <c r="B3" s="22"/>
      <c r="C3" s="90" t="s">
        <v>73</v>
      </c>
      <c r="D3" s="90"/>
      <c r="E3" s="90"/>
      <c r="F3" s="90"/>
      <c r="G3" s="11"/>
      <c r="H3" s="11"/>
      <c r="I3" s="11"/>
      <c r="J3" s="11"/>
      <c r="K3" s="11"/>
      <c r="L3" s="20"/>
      <c r="M3" s="23"/>
      <c r="N3" s="23"/>
      <c r="O3" s="23"/>
    </row>
    <row r="4" spans="1:16" ht="46.5" customHeight="1" x14ac:dyDescent="0.35">
      <c r="A4" s="47"/>
      <c r="B4" s="91" t="s">
        <v>74</v>
      </c>
      <c r="C4" s="91"/>
      <c r="D4" s="91"/>
      <c r="E4" s="91"/>
      <c r="F4" s="91"/>
      <c r="G4" s="91"/>
      <c r="H4" s="91"/>
      <c r="I4" s="91"/>
      <c r="J4" s="16"/>
      <c r="K4" s="16"/>
      <c r="M4" s="11"/>
      <c r="N4" s="11"/>
      <c r="O4" s="11"/>
    </row>
    <row r="5" spans="1:16" ht="37.5" customHeight="1" x14ac:dyDescent="0.25">
      <c r="A5" s="80" t="s">
        <v>11</v>
      </c>
      <c r="B5" s="82" t="s">
        <v>37</v>
      </c>
      <c r="C5" s="82" t="s">
        <v>39</v>
      </c>
      <c r="D5" s="92" t="s">
        <v>41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4"/>
    </row>
    <row r="6" spans="1:16" ht="71.25" customHeight="1" x14ac:dyDescent="0.25">
      <c r="A6" s="81"/>
      <c r="B6" s="82"/>
      <c r="C6" s="82"/>
      <c r="D6" s="55" t="s">
        <v>1</v>
      </c>
      <c r="E6" s="55" t="s">
        <v>119</v>
      </c>
      <c r="F6" s="55" t="s">
        <v>10</v>
      </c>
      <c r="G6" s="55" t="s">
        <v>6</v>
      </c>
      <c r="H6" s="55" t="s">
        <v>7</v>
      </c>
      <c r="I6" s="55" t="s">
        <v>8</v>
      </c>
      <c r="J6" s="55" t="s">
        <v>9</v>
      </c>
      <c r="K6" s="55" t="s">
        <v>51</v>
      </c>
      <c r="L6" s="55" t="s">
        <v>62</v>
      </c>
      <c r="M6" s="55" t="s">
        <v>63</v>
      </c>
      <c r="N6" s="55" t="s">
        <v>64</v>
      </c>
      <c r="O6" s="55" t="s">
        <v>65</v>
      </c>
    </row>
    <row r="7" spans="1:16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78" t="s">
        <v>12</v>
      </c>
      <c r="B8" s="78" t="s">
        <v>76</v>
      </c>
      <c r="C8" s="54" t="s">
        <v>0</v>
      </c>
      <c r="D8" s="15">
        <f>D9+D11+D13+D15+D16</f>
        <v>4276439.3000000007</v>
      </c>
      <c r="E8" s="15">
        <f>E9+E11+E13+E15+E16</f>
        <v>30624.5</v>
      </c>
      <c r="F8" s="15">
        <f>F9+F11+F13+F15+F16</f>
        <v>1230565.0000000002</v>
      </c>
      <c r="G8" s="15">
        <f>G9+G11+G13+G15+G16</f>
        <v>1060906.7</v>
      </c>
      <c r="H8" s="15">
        <f t="shared" ref="H8:O8" si="0">H9+H11+H13+H15+H16</f>
        <v>490867.20000000007</v>
      </c>
      <c r="I8" s="15">
        <f t="shared" ref="I8:N8" si="1">I9+I11+I13+I15+I16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331104.3</v>
      </c>
      <c r="N8" s="15">
        <f t="shared" si="1"/>
        <v>299070.2</v>
      </c>
      <c r="O8" s="15">
        <f t="shared" si="0"/>
        <v>221700.9</v>
      </c>
      <c r="P8" s="11"/>
    </row>
    <row r="9" spans="1:16" ht="36" customHeight="1" x14ac:dyDescent="0.35">
      <c r="A9" s="84"/>
      <c r="B9" s="78"/>
      <c r="C9" s="53" t="s">
        <v>108</v>
      </c>
      <c r="D9" s="52">
        <f>E9+F9+G9+H9+I9+J9+K9+L9+M9+N9+O9</f>
        <v>682559.10000000009</v>
      </c>
      <c r="E9" s="52">
        <f>E18+E129+E144+E161+E196+E231</f>
        <v>1683.1</v>
      </c>
      <c r="F9" s="52">
        <f t="shared" ref="F9:K9" si="2">F18+F129+F144+F161+F196+F231</f>
        <v>2461.1</v>
      </c>
      <c r="G9" s="52">
        <f t="shared" si="2"/>
        <v>2005.8</v>
      </c>
      <c r="H9" s="52">
        <f t="shared" si="2"/>
        <v>95590.399999999994</v>
      </c>
      <c r="I9" s="52">
        <f t="shared" si="2"/>
        <v>36530.6</v>
      </c>
      <c r="J9" s="52">
        <f t="shared" si="2"/>
        <v>142413.70000000001</v>
      </c>
      <c r="K9" s="52">
        <f t="shared" si="2"/>
        <v>0</v>
      </c>
      <c r="L9" s="52">
        <f>L18+L129+L144+L161+L196+L231</f>
        <v>119589.90000000001</v>
      </c>
      <c r="M9" s="52">
        <f>M18+M129+M144+M161+M196+M231</f>
        <v>63637.3</v>
      </c>
      <c r="N9" s="52">
        <f t="shared" ref="N9:O9" si="3">N18+N129+N144+N161+N196+N231</f>
        <v>144842.80000000002</v>
      </c>
      <c r="O9" s="52">
        <f t="shared" si="3"/>
        <v>73804.400000000009</v>
      </c>
      <c r="P9" s="11"/>
    </row>
    <row r="10" spans="1:16" s="10" customFormat="1" ht="36" customHeight="1" x14ac:dyDescent="0.35">
      <c r="A10" s="84"/>
      <c r="B10" s="78"/>
      <c r="C10" s="53" t="s">
        <v>42</v>
      </c>
      <c r="D10" s="52">
        <f>E10+F10+G10+H10+I10+J10+K10+L10+M10+N10+O10</f>
        <v>14.3</v>
      </c>
      <c r="E10" s="52">
        <f>E145</f>
        <v>14.3</v>
      </c>
      <c r="F10" s="52">
        <f t="shared" ref="F10:O10" si="4">F145</f>
        <v>0</v>
      </c>
      <c r="G10" s="52">
        <f t="shared" si="4"/>
        <v>0</v>
      </c>
      <c r="H10" s="52">
        <f t="shared" si="4"/>
        <v>0</v>
      </c>
      <c r="I10" s="52">
        <f t="shared" si="4"/>
        <v>0</v>
      </c>
      <c r="J10" s="52">
        <f t="shared" si="4"/>
        <v>0</v>
      </c>
      <c r="K10" s="52">
        <f t="shared" si="4"/>
        <v>0</v>
      </c>
      <c r="L10" s="52">
        <f t="shared" si="4"/>
        <v>0</v>
      </c>
      <c r="M10" s="52">
        <f t="shared" si="4"/>
        <v>0</v>
      </c>
      <c r="N10" s="52">
        <f t="shared" si="4"/>
        <v>0</v>
      </c>
      <c r="O10" s="52">
        <f t="shared" si="4"/>
        <v>0</v>
      </c>
      <c r="P10" s="11"/>
    </row>
    <row r="11" spans="1:16" ht="36" customHeight="1" x14ac:dyDescent="0.35">
      <c r="A11" s="84"/>
      <c r="B11" s="78"/>
      <c r="C11" s="53" t="s">
        <v>43</v>
      </c>
      <c r="D11" s="52">
        <f>D19</f>
        <v>2098967.9000000004</v>
      </c>
      <c r="E11" s="52">
        <f t="shared" ref="E11:O11" si="5">E19</f>
        <v>0</v>
      </c>
      <c r="F11" s="52">
        <f t="shared" si="5"/>
        <v>1185718.6000000001</v>
      </c>
      <c r="G11" s="52">
        <f t="shared" si="5"/>
        <v>1006834.3999999999</v>
      </c>
      <c r="H11" s="52">
        <f t="shared" si="5"/>
        <v>351489.80000000005</v>
      </c>
      <c r="I11" s="52">
        <f t="shared" si="5"/>
        <v>68724.5</v>
      </c>
      <c r="J11" s="52">
        <f t="shared" si="5"/>
        <v>101682.79999999999</v>
      </c>
      <c r="K11" s="52">
        <f t="shared" si="5"/>
        <v>307483.18</v>
      </c>
      <c r="L11" s="52">
        <f>L19</f>
        <v>416244.69999999995</v>
      </c>
      <c r="M11" s="52">
        <f t="shared" si="5"/>
        <v>0</v>
      </c>
      <c r="N11" s="52">
        <f t="shared" si="5"/>
        <v>0</v>
      </c>
      <c r="O11" s="52">
        <f t="shared" si="5"/>
        <v>0</v>
      </c>
      <c r="P11" s="11"/>
    </row>
    <row r="12" spans="1:16" ht="36" customHeight="1" x14ac:dyDescent="0.35">
      <c r="A12" s="84"/>
      <c r="B12" s="78"/>
      <c r="C12" s="53" t="s">
        <v>42</v>
      </c>
      <c r="D12" s="52">
        <f>D20</f>
        <v>1290320.1000000001</v>
      </c>
      <c r="E12" s="52">
        <f t="shared" ref="E12:H12" si="6">E20</f>
        <v>0</v>
      </c>
      <c r="F12" s="52">
        <f t="shared" si="6"/>
        <v>0</v>
      </c>
      <c r="G12" s="52">
        <f t="shared" si="6"/>
        <v>865999.4</v>
      </c>
      <c r="H12" s="52">
        <f t="shared" si="6"/>
        <v>296163.7</v>
      </c>
      <c r="I12" s="52">
        <f>I20</f>
        <v>0</v>
      </c>
      <c r="J12" s="52">
        <f t="shared" ref="J12:O12" si="7">J20</f>
        <v>0</v>
      </c>
      <c r="K12" s="52">
        <f t="shared" si="7"/>
        <v>0</v>
      </c>
      <c r="L12" s="52">
        <f t="shared" si="7"/>
        <v>128157</v>
      </c>
      <c r="M12" s="52">
        <f t="shared" si="7"/>
        <v>0</v>
      </c>
      <c r="N12" s="52">
        <f t="shared" si="7"/>
        <v>0</v>
      </c>
      <c r="O12" s="52">
        <f t="shared" si="7"/>
        <v>0</v>
      </c>
      <c r="P12" s="11"/>
    </row>
    <row r="13" spans="1:16" ht="36" customHeight="1" x14ac:dyDescent="0.35">
      <c r="A13" s="84"/>
      <c r="B13" s="78"/>
      <c r="C13" s="53" t="s">
        <v>107</v>
      </c>
      <c r="D13" s="52">
        <f>E13+F13+G13+H13+I13+J13+K13+L13+M13+N13+O13</f>
        <v>659119.9</v>
      </c>
      <c r="E13" s="52">
        <f t="shared" ref="E13:K13" si="8">E24+E130+E146+E162+E197+E232</f>
        <v>2089.9</v>
      </c>
      <c r="F13" s="52">
        <f t="shared" si="8"/>
        <v>1537.6</v>
      </c>
      <c r="G13" s="52">
        <f t="shared" si="8"/>
        <v>1643</v>
      </c>
      <c r="H13" s="52">
        <f t="shared" si="8"/>
        <v>8724</v>
      </c>
      <c r="I13" s="52">
        <f t="shared" si="8"/>
        <v>6205.8</v>
      </c>
      <c r="J13" s="52">
        <f t="shared" si="8"/>
        <v>63992</v>
      </c>
      <c r="K13" s="52">
        <f t="shared" si="8"/>
        <v>134397.1</v>
      </c>
      <c r="L13" s="52">
        <f>L24+L130+L146+L162+L197+L232</f>
        <v>200324.2</v>
      </c>
      <c r="M13" s="52">
        <f t="shared" ref="M13:O13" si="9">M24+M130+M146+M162+M197+M232</f>
        <v>164352.60000000003</v>
      </c>
      <c r="N13" s="52">
        <f t="shared" si="9"/>
        <v>41189.699999999997</v>
      </c>
      <c r="O13" s="52">
        <f t="shared" si="9"/>
        <v>34664</v>
      </c>
      <c r="P13" s="11"/>
    </row>
    <row r="14" spans="1:16" s="10" customFormat="1" ht="36" customHeight="1" x14ac:dyDescent="0.35">
      <c r="A14" s="84"/>
      <c r="B14" s="78"/>
      <c r="C14" s="53" t="s">
        <v>42</v>
      </c>
      <c r="D14" s="52">
        <f>E14+F14+G14+H14+I14+J14+K14+L14+M14+N14+O14</f>
        <v>6524</v>
      </c>
      <c r="E14" s="52">
        <f>E147</f>
        <v>180</v>
      </c>
      <c r="F14" s="52">
        <f t="shared" ref="F14:K14" si="10">F25</f>
        <v>0</v>
      </c>
      <c r="G14" s="52">
        <f t="shared" si="10"/>
        <v>0</v>
      </c>
      <c r="H14" s="52">
        <f t="shared" si="10"/>
        <v>0</v>
      </c>
      <c r="I14" s="52">
        <f t="shared" si="10"/>
        <v>0</v>
      </c>
      <c r="J14" s="52">
        <f t="shared" si="10"/>
        <v>0</v>
      </c>
      <c r="K14" s="52">
        <f t="shared" si="10"/>
        <v>0</v>
      </c>
      <c r="L14" s="52">
        <f>L25</f>
        <v>6344</v>
      </c>
      <c r="M14" s="52">
        <f t="shared" ref="M14:O14" si="11">M25</f>
        <v>0</v>
      </c>
      <c r="N14" s="52">
        <f t="shared" si="11"/>
        <v>0</v>
      </c>
      <c r="O14" s="52">
        <f t="shared" si="11"/>
        <v>0</v>
      </c>
      <c r="P14" s="11"/>
    </row>
    <row r="15" spans="1:16" ht="36" customHeight="1" x14ac:dyDescent="0.35">
      <c r="A15" s="84"/>
      <c r="B15" s="78"/>
      <c r="C15" s="53" t="s">
        <v>4</v>
      </c>
      <c r="D15" s="52">
        <f>E15+F15+G15+H15+I15+J15+K15+L15+M15+N15+O15</f>
        <v>666576.39999999991</v>
      </c>
      <c r="E15" s="52">
        <f>E28+E131+E148+E163+E198+E233</f>
        <v>23027.200000000001</v>
      </c>
      <c r="F15" s="52">
        <f t="shared" ref="F15:K15" si="12">F28+F131+F148+F163+F198+F233</f>
        <v>34797.300000000003</v>
      </c>
      <c r="G15" s="52">
        <f t="shared" si="12"/>
        <v>44114.399999999994</v>
      </c>
      <c r="H15" s="52">
        <f t="shared" si="12"/>
        <v>27953.7</v>
      </c>
      <c r="I15" s="52">
        <f t="shared" si="12"/>
        <v>39472.199999999997</v>
      </c>
      <c r="J15" s="52">
        <f t="shared" si="12"/>
        <v>38737.9</v>
      </c>
      <c r="K15" s="52">
        <f t="shared" si="12"/>
        <v>63593.5</v>
      </c>
      <c r="L15" s="52">
        <f>L28+L131+L148+L163+L198+L233+L258</f>
        <v>110268.6</v>
      </c>
      <c r="M15" s="52">
        <f>M28+M131+M148+M163+M198+M233</f>
        <v>91647.8</v>
      </c>
      <c r="N15" s="52">
        <f t="shared" ref="N15:O15" si="13">N28+N131+N148+N163+N198+N233</f>
        <v>96385.400000000009</v>
      </c>
      <c r="O15" s="52">
        <f t="shared" si="13"/>
        <v>96578.4</v>
      </c>
      <c r="P15" s="11"/>
    </row>
    <row r="16" spans="1:16" ht="36" customHeight="1" x14ac:dyDescent="0.35">
      <c r="A16" s="84"/>
      <c r="B16" s="78"/>
      <c r="C16" s="53" t="s">
        <v>5</v>
      </c>
      <c r="D16" s="52">
        <f>E16+F16+G16+H16+I16+J16+K16+L16+M16+N16+O16</f>
        <v>169216</v>
      </c>
      <c r="E16" s="52">
        <f t="shared" ref="E16:K16" si="14">E29+E132+E149+E164+E199+E234</f>
        <v>3824.3</v>
      </c>
      <c r="F16" s="52">
        <f t="shared" si="14"/>
        <v>6050.4</v>
      </c>
      <c r="G16" s="52">
        <f t="shared" si="14"/>
        <v>6309.1</v>
      </c>
      <c r="H16" s="52">
        <f t="shared" si="14"/>
        <v>7109.3</v>
      </c>
      <c r="I16" s="52">
        <f t="shared" si="14"/>
        <v>3233.1</v>
      </c>
      <c r="J16" s="52">
        <f t="shared" si="14"/>
        <v>63008.2</v>
      </c>
      <c r="K16" s="52">
        <f t="shared" si="14"/>
        <v>17494.8</v>
      </c>
      <c r="L16" s="52">
        <f>L29+L132+L149+L164+L199+L234</f>
        <v>17413.8</v>
      </c>
      <c r="M16" s="52">
        <f t="shared" ref="M16:O16" si="15">M29+M132+M149+M164+M199+M234</f>
        <v>11466.6</v>
      </c>
      <c r="N16" s="52">
        <f t="shared" si="15"/>
        <v>16652.3</v>
      </c>
      <c r="O16" s="52">
        <f t="shared" si="15"/>
        <v>16654.099999999999</v>
      </c>
      <c r="P16" s="11"/>
    </row>
    <row r="17" spans="1:16" ht="36" customHeight="1" x14ac:dyDescent="0.3">
      <c r="A17" s="78" t="s">
        <v>14</v>
      </c>
      <c r="B17" s="78" t="s">
        <v>27</v>
      </c>
      <c r="C17" s="54" t="s">
        <v>0</v>
      </c>
      <c r="D17" s="15">
        <f>D18+D19+D24+D28+D29</f>
        <v>2573317.5000000009</v>
      </c>
      <c r="E17" s="15">
        <f>E18+E19+E24+E28+E29</f>
        <v>0</v>
      </c>
      <c r="F17" s="15">
        <f t="shared" ref="F17:K17" si="16">F18+F19+F24+F28+F29</f>
        <v>1198906.1000000001</v>
      </c>
      <c r="G17" s="15">
        <f t="shared" si="16"/>
        <v>1027681.8999999999</v>
      </c>
      <c r="H17" s="15">
        <f>H18+H19+H24+H28+H29</f>
        <v>452237.00000000006</v>
      </c>
      <c r="I17" s="15">
        <f>I18+I19+I24+I28+I29</f>
        <v>120212</v>
      </c>
      <c r="J17" s="15">
        <f t="shared" si="16"/>
        <v>252971.3</v>
      </c>
      <c r="K17" s="15">
        <f t="shared" si="16"/>
        <v>339773.18</v>
      </c>
      <c r="L17" s="15">
        <f t="shared" ref="L17:O17" si="17">L18+L19+L24+L28+L29</f>
        <v>518072.19999999995</v>
      </c>
      <c r="M17" s="15">
        <f>M18+M19+M24+M28+M29</f>
        <v>824.2</v>
      </c>
      <c r="N17" s="15">
        <f t="shared" si="17"/>
        <v>7290.1</v>
      </c>
      <c r="O17" s="15">
        <f t="shared" si="17"/>
        <v>995.1</v>
      </c>
      <c r="P17" s="11"/>
    </row>
    <row r="18" spans="1:16" ht="36" customHeight="1" x14ac:dyDescent="0.35">
      <c r="A18" s="78"/>
      <c r="B18" s="78"/>
      <c r="C18" s="43" t="s">
        <v>38</v>
      </c>
      <c r="D18" s="42">
        <f>D31+D88</f>
        <v>274534.7</v>
      </c>
      <c r="E18" s="42">
        <f>E31</f>
        <v>0</v>
      </c>
      <c r="F18" s="42">
        <f>F31</f>
        <v>0</v>
      </c>
      <c r="G18" s="42">
        <f>G31</f>
        <v>0</v>
      </c>
      <c r="H18" s="42">
        <f>H31</f>
        <v>95590.399999999994</v>
      </c>
      <c r="I18" s="42">
        <f>I31+I88</f>
        <v>36530.6</v>
      </c>
      <c r="J18" s="42">
        <f t="shared" ref="J18:K18" si="18">J31+J88</f>
        <v>142413.70000000001</v>
      </c>
      <c r="K18" s="42">
        <f t="shared" si="18"/>
        <v>0</v>
      </c>
      <c r="L18" s="42">
        <f>L31+L88</f>
        <v>0</v>
      </c>
      <c r="M18" s="42">
        <f t="shared" ref="M18:O18" si="19">M31+M88</f>
        <v>0</v>
      </c>
      <c r="N18" s="42">
        <f t="shared" si="19"/>
        <v>0</v>
      </c>
      <c r="O18" s="42">
        <f t="shared" si="19"/>
        <v>0</v>
      </c>
      <c r="P18" s="11"/>
    </row>
    <row r="19" spans="1:16" ht="36" customHeight="1" x14ac:dyDescent="0.35">
      <c r="A19" s="78"/>
      <c r="B19" s="78"/>
      <c r="C19" s="43" t="s">
        <v>44</v>
      </c>
      <c r="D19" s="42">
        <f>D32+D89</f>
        <v>2098967.9000000004</v>
      </c>
      <c r="E19" s="42">
        <f t="shared" ref="E19:H19" si="20">E32</f>
        <v>0</v>
      </c>
      <c r="F19" s="42">
        <f t="shared" si="20"/>
        <v>1185718.6000000001</v>
      </c>
      <c r="G19" s="42">
        <f>G32</f>
        <v>1006834.3999999999</v>
      </c>
      <c r="H19" s="42">
        <f t="shared" si="20"/>
        <v>351489.80000000005</v>
      </c>
      <c r="I19" s="42">
        <f>I32+I89</f>
        <v>68724.5</v>
      </c>
      <c r="J19" s="42">
        <f>J32+J89</f>
        <v>101682.79999999999</v>
      </c>
      <c r="K19" s="42">
        <f>K32+K89</f>
        <v>307483.18</v>
      </c>
      <c r="L19" s="42">
        <f>L32+L89</f>
        <v>416244.69999999995</v>
      </c>
      <c r="M19" s="42">
        <f>M32+M90</f>
        <v>0</v>
      </c>
      <c r="N19" s="42">
        <f>N32+N89</f>
        <v>0</v>
      </c>
      <c r="O19" s="42">
        <f>O32+O89</f>
        <v>0</v>
      </c>
      <c r="P19" s="11"/>
    </row>
    <row r="20" spans="1:16" ht="39.6" customHeight="1" x14ac:dyDescent="0.35">
      <c r="A20" s="78"/>
      <c r="B20" s="78"/>
      <c r="C20" s="43" t="s">
        <v>48</v>
      </c>
      <c r="D20" s="42">
        <f>D33+D91</f>
        <v>1290320.1000000001</v>
      </c>
      <c r="E20" s="42">
        <v>0</v>
      </c>
      <c r="F20" s="42">
        <v>0</v>
      </c>
      <c r="G20" s="42">
        <f>G33</f>
        <v>865999.4</v>
      </c>
      <c r="H20" s="42">
        <f t="shared" ref="H20:H21" si="21">H33</f>
        <v>296163.7</v>
      </c>
      <c r="I20" s="42">
        <f t="shared" ref="I20:L21" si="22">I33+I91</f>
        <v>0</v>
      </c>
      <c r="J20" s="42">
        <f t="shared" si="22"/>
        <v>0</v>
      </c>
      <c r="K20" s="42">
        <f t="shared" si="22"/>
        <v>0</v>
      </c>
      <c r="L20" s="42">
        <f t="shared" si="22"/>
        <v>128157</v>
      </c>
      <c r="M20" s="42">
        <f>M33+M91</f>
        <v>0</v>
      </c>
      <c r="N20" s="42">
        <f>N33+N91</f>
        <v>0</v>
      </c>
      <c r="O20" s="42">
        <f>O33+O91</f>
        <v>0</v>
      </c>
      <c r="P20" s="11"/>
    </row>
    <row r="21" spans="1:16" ht="98.25" customHeight="1" x14ac:dyDescent="0.35">
      <c r="A21" s="78"/>
      <c r="B21" s="78"/>
      <c r="C21" s="43" t="s">
        <v>46</v>
      </c>
      <c r="D21" s="42">
        <f>D34+D92</f>
        <v>993566.89999999991</v>
      </c>
      <c r="E21" s="42">
        <v>0</v>
      </c>
      <c r="F21" s="42">
        <v>0</v>
      </c>
      <c r="G21" s="42">
        <f>G34</f>
        <v>595334.19999999995</v>
      </c>
      <c r="H21" s="42">
        <f t="shared" si="21"/>
        <v>32620</v>
      </c>
      <c r="I21" s="42">
        <f t="shared" si="22"/>
        <v>3316.5</v>
      </c>
      <c r="J21" s="42">
        <f>J34+J92</f>
        <v>13873.4</v>
      </c>
      <c r="K21" s="42">
        <f t="shared" si="22"/>
        <v>257414.18</v>
      </c>
      <c r="L21" s="42">
        <f t="shared" si="22"/>
        <v>283223.09999999998</v>
      </c>
      <c r="M21" s="42">
        <f>M34+M92</f>
        <v>0</v>
      </c>
      <c r="N21" s="42">
        <f>N34+N92</f>
        <v>0</v>
      </c>
      <c r="O21" s="42">
        <f>O34+O92</f>
        <v>0</v>
      </c>
      <c r="P21" s="11"/>
    </row>
    <row r="22" spans="1:16" ht="83.25" customHeight="1" x14ac:dyDescent="0.35">
      <c r="A22" s="78"/>
      <c r="B22" s="78"/>
      <c r="C22" s="43" t="s">
        <v>45</v>
      </c>
      <c r="D22" s="42">
        <f>D35+D93</f>
        <v>424131.79999999993</v>
      </c>
      <c r="E22" s="42">
        <v>0</v>
      </c>
      <c r="F22" s="42">
        <v>0</v>
      </c>
      <c r="G22" s="42">
        <f>G35</f>
        <v>49500.2</v>
      </c>
      <c r="H22" s="42">
        <f t="shared" ref="H22" si="23">H35</f>
        <v>43721.9</v>
      </c>
      <c r="I22" s="42">
        <f>I93</f>
        <v>65408</v>
      </c>
      <c r="J22" s="42">
        <f t="shared" ref="J22:K22" si="24">J93</f>
        <v>87809.4</v>
      </c>
      <c r="K22" s="42">
        <f t="shared" si="24"/>
        <v>50069</v>
      </c>
      <c r="L22" s="42">
        <f t="shared" ref="L22:O22" si="25">L93</f>
        <v>133021.6</v>
      </c>
      <c r="M22" s="42">
        <f t="shared" si="25"/>
        <v>0</v>
      </c>
      <c r="N22" s="42">
        <f t="shared" si="25"/>
        <v>0</v>
      </c>
      <c r="O22" s="42">
        <f t="shared" si="25"/>
        <v>0</v>
      </c>
      <c r="P22" s="11"/>
    </row>
    <row r="23" spans="1:16" ht="57.75" customHeight="1" x14ac:dyDescent="0.35">
      <c r="A23" s="78"/>
      <c r="B23" s="78"/>
      <c r="C23" s="43" t="s">
        <v>47</v>
      </c>
      <c r="D23" s="42">
        <f>D36</f>
        <v>361550</v>
      </c>
      <c r="E23" s="42">
        <v>0</v>
      </c>
      <c r="F23" s="42">
        <v>0</v>
      </c>
      <c r="G23" s="42">
        <f>G36</f>
        <v>362000</v>
      </c>
      <c r="H23" s="42">
        <f t="shared" ref="H23" si="26">H36</f>
        <v>275147.90000000002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11"/>
    </row>
    <row r="24" spans="1:16" ht="36" customHeight="1" x14ac:dyDescent="0.35">
      <c r="A24" s="78"/>
      <c r="B24" s="78"/>
      <c r="C24" s="43" t="s">
        <v>105</v>
      </c>
      <c r="D24" s="42">
        <f>D26+D27</f>
        <v>115022.7</v>
      </c>
      <c r="E24" s="42">
        <f>E26+E27</f>
        <v>0</v>
      </c>
      <c r="F24" s="42">
        <f t="shared" ref="F24:O24" si="27">F26+F27</f>
        <v>0</v>
      </c>
      <c r="G24" s="42">
        <f t="shared" si="27"/>
        <v>0</v>
      </c>
      <c r="H24" s="42">
        <f t="shared" si="27"/>
        <v>3897.6</v>
      </c>
      <c r="I24" s="42">
        <f t="shared" si="27"/>
        <v>2125.5</v>
      </c>
      <c r="J24" s="42">
        <f t="shared" si="27"/>
        <v>4738.7999999999993</v>
      </c>
      <c r="K24" s="42">
        <f t="shared" si="27"/>
        <v>8380.6</v>
      </c>
      <c r="L24" s="42">
        <f t="shared" si="27"/>
        <v>96035.7</v>
      </c>
      <c r="M24" s="42">
        <f t="shared" si="27"/>
        <v>0</v>
      </c>
      <c r="N24" s="42">
        <f t="shared" si="27"/>
        <v>6280</v>
      </c>
      <c r="O24" s="42">
        <f t="shared" si="27"/>
        <v>0</v>
      </c>
      <c r="P24" s="11"/>
    </row>
    <row r="25" spans="1:16" s="10" customFormat="1" ht="36" customHeight="1" x14ac:dyDescent="0.35">
      <c r="A25" s="78"/>
      <c r="B25" s="78"/>
      <c r="C25" s="43" t="s">
        <v>48</v>
      </c>
      <c r="D25" s="42">
        <f>D95</f>
        <v>6344</v>
      </c>
      <c r="E25" s="42">
        <f t="shared" ref="E25:O25" si="28">E95</f>
        <v>0</v>
      </c>
      <c r="F25" s="42">
        <f t="shared" si="28"/>
        <v>0</v>
      </c>
      <c r="G25" s="42">
        <f t="shared" si="28"/>
        <v>0</v>
      </c>
      <c r="H25" s="42">
        <f t="shared" si="28"/>
        <v>0</v>
      </c>
      <c r="I25" s="42">
        <f t="shared" si="28"/>
        <v>0</v>
      </c>
      <c r="J25" s="42">
        <f t="shared" si="28"/>
        <v>0</v>
      </c>
      <c r="K25" s="42">
        <f t="shared" si="28"/>
        <v>0</v>
      </c>
      <c r="L25" s="42">
        <f t="shared" si="28"/>
        <v>6344</v>
      </c>
      <c r="M25" s="42">
        <f t="shared" si="28"/>
        <v>0</v>
      </c>
      <c r="N25" s="42">
        <f t="shared" si="28"/>
        <v>0</v>
      </c>
      <c r="O25" s="42">
        <f t="shared" si="28"/>
        <v>0</v>
      </c>
      <c r="P25" s="11"/>
    </row>
    <row r="26" spans="1:16" s="10" customFormat="1" ht="66.75" customHeight="1" x14ac:dyDescent="0.35">
      <c r="A26" s="78"/>
      <c r="B26" s="78"/>
      <c r="C26" s="43" t="s">
        <v>49</v>
      </c>
      <c r="D26" s="42">
        <f>E26+F26+G26+H26+I26+J26+K26+L26+M26+N26+O26</f>
        <v>24182</v>
      </c>
      <c r="E26" s="42">
        <f>E38+E96</f>
        <v>0</v>
      </c>
      <c r="F26" s="42">
        <f t="shared" ref="F26:I26" si="29">F38+F96</f>
        <v>0</v>
      </c>
      <c r="G26" s="42">
        <f t="shared" si="29"/>
        <v>0</v>
      </c>
      <c r="H26" s="42">
        <f t="shared" si="29"/>
        <v>3897.6</v>
      </c>
      <c r="I26" s="42">
        <f t="shared" si="29"/>
        <v>2125.5</v>
      </c>
      <c r="J26" s="42">
        <f>J38+J96</f>
        <v>868.4</v>
      </c>
      <c r="K26" s="42">
        <f>K38+K96</f>
        <v>8380.6</v>
      </c>
      <c r="L26" s="42">
        <f>L38+L96</f>
        <v>2629.9</v>
      </c>
      <c r="M26" s="42">
        <f>M38+M97</f>
        <v>0</v>
      </c>
      <c r="N26" s="42">
        <f>N38+N96</f>
        <v>6280</v>
      </c>
      <c r="O26" s="42">
        <f>O38+O96</f>
        <v>0</v>
      </c>
      <c r="P26" s="11"/>
    </row>
    <row r="27" spans="1:16" s="10" customFormat="1" ht="88.5" customHeight="1" x14ac:dyDescent="0.35">
      <c r="A27" s="78"/>
      <c r="B27" s="78"/>
      <c r="C27" s="43" t="s">
        <v>89</v>
      </c>
      <c r="D27" s="42">
        <f>E27+F27+G27+H27+I27+J27+K27+L27-6435.5+M27+N27+O27</f>
        <v>90840.7</v>
      </c>
      <c r="E27" s="42">
        <f>E39+E97</f>
        <v>0</v>
      </c>
      <c r="F27" s="42">
        <f t="shared" ref="F27:I27" si="30">F39+F97</f>
        <v>0</v>
      </c>
      <c r="G27" s="42">
        <f t="shared" si="30"/>
        <v>0</v>
      </c>
      <c r="H27" s="42">
        <f t="shared" si="30"/>
        <v>0</v>
      </c>
      <c r="I27" s="42">
        <f t="shared" si="30"/>
        <v>0</v>
      </c>
      <c r="J27" s="42">
        <f>J39+J98</f>
        <v>3870.3999999999996</v>
      </c>
      <c r="K27" s="42">
        <f>K39+K97</f>
        <v>0</v>
      </c>
      <c r="L27" s="42">
        <f>L39+L98</f>
        <v>93405.8</v>
      </c>
      <c r="M27" s="42">
        <f>M39+M99</f>
        <v>0</v>
      </c>
      <c r="N27" s="42">
        <f>N39+N98</f>
        <v>0</v>
      </c>
      <c r="O27" s="42">
        <f>O39+O98</f>
        <v>0</v>
      </c>
      <c r="P27" s="11"/>
    </row>
    <row r="28" spans="1:16" ht="36" customHeight="1" x14ac:dyDescent="0.35">
      <c r="A28" s="78"/>
      <c r="B28" s="78"/>
      <c r="C28" s="43" t="s">
        <v>4</v>
      </c>
      <c r="D28" s="42">
        <f>D40+D100</f>
        <v>84792.2</v>
      </c>
      <c r="E28" s="42">
        <f t="shared" ref="E28:O28" si="31">E40+E100</f>
        <v>0</v>
      </c>
      <c r="F28" s="42">
        <f t="shared" si="31"/>
        <v>13187.5</v>
      </c>
      <c r="G28" s="42">
        <f t="shared" si="31"/>
        <v>20847.5</v>
      </c>
      <c r="H28" s="42">
        <f t="shared" si="31"/>
        <v>1259.2</v>
      </c>
      <c r="I28" s="42">
        <f t="shared" si="31"/>
        <v>12831.4</v>
      </c>
      <c r="J28" s="42">
        <f t="shared" si="31"/>
        <v>4136</v>
      </c>
      <c r="K28" s="42">
        <f t="shared" si="31"/>
        <v>23909.4</v>
      </c>
      <c r="L28" s="42">
        <f t="shared" si="31"/>
        <v>5791.8</v>
      </c>
      <c r="M28" s="42">
        <f t="shared" si="31"/>
        <v>824.2</v>
      </c>
      <c r="N28" s="42">
        <f t="shared" si="31"/>
        <v>1010.1</v>
      </c>
      <c r="O28" s="42">
        <f t="shared" si="31"/>
        <v>995.1</v>
      </c>
      <c r="P28" s="11"/>
    </row>
    <row r="29" spans="1:16" ht="36" customHeight="1" x14ac:dyDescent="0.35">
      <c r="A29" s="78"/>
      <c r="B29" s="78"/>
      <c r="C29" s="43" t="s">
        <v>5</v>
      </c>
      <c r="D29" s="42">
        <f t="shared" ref="D29:O29" si="32">D41+D104</f>
        <v>0</v>
      </c>
      <c r="E29" s="42">
        <f t="shared" si="32"/>
        <v>0</v>
      </c>
      <c r="F29" s="42">
        <f t="shared" si="32"/>
        <v>0</v>
      </c>
      <c r="G29" s="42">
        <f t="shared" si="32"/>
        <v>0</v>
      </c>
      <c r="H29" s="42">
        <f t="shared" si="32"/>
        <v>0</v>
      </c>
      <c r="I29" s="42">
        <f t="shared" si="32"/>
        <v>0</v>
      </c>
      <c r="J29" s="42">
        <f t="shared" si="32"/>
        <v>0</v>
      </c>
      <c r="K29" s="42">
        <f t="shared" si="32"/>
        <v>0</v>
      </c>
      <c r="L29" s="42">
        <f t="shared" si="32"/>
        <v>0</v>
      </c>
      <c r="M29" s="42">
        <f t="shared" si="32"/>
        <v>0</v>
      </c>
      <c r="N29" s="42">
        <f t="shared" si="32"/>
        <v>0</v>
      </c>
      <c r="O29" s="42">
        <f t="shared" si="32"/>
        <v>0</v>
      </c>
      <c r="P29" s="11"/>
    </row>
    <row r="30" spans="1:16" ht="36" customHeight="1" x14ac:dyDescent="0.35">
      <c r="A30" s="76" t="s">
        <v>13</v>
      </c>
      <c r="B30" s="76" t="s">
        <v>20</v>
      </c>
      <c r="C30" s="43" t="s">
        <v>0</v>
      </c>
      <c r="D30" s="42">
        <f>D31+D32+D37+D40+D41</f>
        <v>1764094.7000000002</v>
      </c>
      <c r="E30" s="42">
        <f>E31+E32+E37+E40+E41</f>
        <v>0</v>
      </c>
      <c r="F30" s="42">
        <f t="shared" ref="F30:I30" si="33">F31+F32+F37+F40+F41</f>
        <v>1198906.1000000001</v>
      </c>
      <c r="G30" s="42">
        <f t="shared" si="33"/>
        <v>1027681.8999999999</v>
      </c>
      <c r="H30" s="42">
        <f t="shared" si="33"/>
        <v>452237.00000000006</v>
      </c>
      <c r="I30" s="42">
        <f t="shared" si="33"/>
        <v>45898</v>
      </c>
      <c r="J30" s="42">
        <f t="shared" ref="J30" si="34">J31+J32+J37+J40+J41</f>
        <v>147004.90000000002</v>
      </c>
      <c r="K30" s="42">
        <f>K31+K32+K37+K40+K41</f>
        <v>2729.2000000000003</v>
      </c>
      <c r="L30" s="42">
        <f t="shared" ref="L30:O30" si="35">L31+L32+L37+L40+L41</f>
        <v>89853.6</v>
      </c>
      <c r="M30" s="42">
        <f>M31+M32+M37+M40+M41</f>
        <v>824.2</v>
      </c>
      <c r="N30" s="42">
        <f t="shared" si="35"/>
        <v>1010.1</v>
      </c>
      <c r="O30" s="42">
        <f t="shared" si="35"/>
        <v>995.1</v>
      </c>
      <c r="P30" s="11"/>
    </row>
    <row r="31" spans="1:16" ht="36" customHeight="1" x14ac:dyDescent="0.35">
      <c r="A31" s="76"/>
      <c r="B31" s="76"/>
      <c r="C31" s="43" t="s">
        <v>38</v>
      </c>
      <c r="D31" s="42">
        <f>D43+D50+D65+D82</f>
        <v>274534.7</v>
      </c>
      <c r="E31" s="42">
        <f t="shared" ref="E31:J31" si="36">E43+E50+E65+E82</f>
        <v>0</v>
      </c>
      <c r="F31" s="42">
        <f t="shared" si="36"/>
        <v>0</v>
      </c>
      <c r="G31" s="42">
        <f t="shared" si="36"/>
        <v>0</v>
      </c>
      <c r="H31" s="42">
        <f t="shared" si="36"/>
        <v>95590.399999999994</v>
      </c>
      <c r="I31" s="42">
        <f t="shared" si="36"/>
        <v>36530.6</v>
      </c>
      <c r="J31" s="42">
        <f t="shared" si="36"/>
        <v>142413.70000000001</v>
      </c>
      <c r="K31" s="42">
        <f>K43+K50+K65+K71+K76+K82</f>
        <v>0</v>
      </c>
      <c r="L31" s="42">
        <f t="shared" ref="L31:O31" si="37">L43+L50+L65+L71+L76+L82</f>
        <v>0</v>
      </c>
      <c r="M31" s="42">
        <f t="shared" si="37"/>
        <v>0</v>
      </c>
      <c r="N31" s="42">
        <f t="shared" si="37"/>
        <v>0</v>
      </c>
      <c r="O31" s="42">
        <f t="shared" si="37"/>
        <v>0</v>
      </c>
      <c r="P31" s="11"/>
    </row>
    <row r="32" spans="1:16" ht="36" customHeight="1" x14ac:dyDescent="0.35">
      <c r="A32" s="76"/>
      <c r="B32" s="76"/>
      <c r="C32" s="43" t="s">
        <v>43</v>
      </c>
      <c r="D32" s="42">
        <f>D44+D51+D83</f>
        <v>1340997.4000000001</v>
      </c>
      <c r="E32" s="42">
        <f>E44+E51+E83</f>
        <v>0</v>
      </c>
      <c r="F32" s="42">
        <f>F44+F52+F83</f>
        <v>1185718.6000000001</v>
      </c>
      <c r="G32" s="42">
        <f>G34+G35+G36</f>
        <v>1006834.3999999999</v>
      </c>
      <c r="H32" s="42">
        <f>H44+H51+H83</f>
        <v>351489.80000000005</v>
      </c>
      <c r="I32" s="42">
        <f>I44+I51+I83</f>
        <v>0</v>
      </c>
      <c r="J32" s="42">
        <f>J44+J51+J83</f>
        <v>0</v>
      </c>
      <c r="K32" s="42">
        <f>K44+K51+K83</f>
        <v>0</v>
      </c>
      <c r="L32" s="42">
        <f t="shared" ref="L32:O32" si="38">L44+L51+L83</f>
        <v>0</v>
      </c>
      <c r="M32" s="42">
        <f t="shared" si="38"/>
        <v>0</v>
      </c>
      <c r="N32" s="42">
        <f t="shared" si="38"/>
        <v>0</v>
      </c>
      <c r="O32" s="42">
        <f t="shared" si="38"/>
        <v>0</v>
      </c>
      <c r="P32" s="11"/>
    </row>
    <row r="33" spans="1:16" ht="36" customHeight="1" x14ac:dyDescent="0.35">
      <c r="A33" s="76"/>
      <c r="B33" s="76"/>
      <c r="C33" s="43" t="s">
        <v>48</v>
      </c>
      <c r="D33" s="42">
        <f>D53</f>
        <v>1162163.1000000001</v>
      </c>
      <c r="E33" s="42">
        <v>0</v>
      </c>
      <c r="F33" s="42">
        <v>0</v>
      </c>
      <c r="G33" s="42">
        <f>G54</f>
        <v>865999.4</v>
      </c>
      <c r="H33" s="42">
        <f>H54</f>
        <v>296163.7</v>
      </c>
      <c r="I33" s="42">
        <f>I53</f>
        <v>0</v>
      </c>
      <c r="J33" s="42">
        <f t="shared" ref="J33:O33" si="39">J53</f>
        <v>0</v>
      </c>
      <c r="K33" s="42">
        <f t="shared" si="39"/>
        <v>0</v>
      </c>
      <c r="L33" s="42">
        <f t="shared" si="39"/>
        <v>0</v>
      </c>
      <c r="M33" s="42">
        <f t="shared" si="39"/>
        <v>0</v>
      </c>
      <c r="N33" s="42">
        <f t="shared" si="39"/>
        <v>0</v>
      </c>
      <c r="O33" s="42">
        <f t="shared" si="39"/>
        <v>0</v>
      </c>
      <c r="P33" s="11"/>
    </row>
    <row r="34" spans="1:16" ht="95.25" customHeight="1" x14ac:dyDescent="0.35">
      <c r="A34" s="76"/>
      <c r="B34" s="76"/>
      <c r="C34" s="43" t="s">
        <v>46</v>
      </c>
      <c r="D34" s="42">
        <f>D55</f>
        <v>570584.6</v>
      </c>
      <c r="E34" s="42">
        <v>0</v>
      </c>
      <c r="F34" s="42">
        <v>0</v>
      </c>
      <c r="G34" s="42">
        <f>G55</f>
        <v>595334.19999999995</v>
      </c>
      <c r="H34" s="42">
        <f>H56</f>
        <v>32620</v>
      </c>
      <c r="I34" s="42">
        <f>I55</f>
        <v>0</v>
      </c>
      <c r="J34" s="42">
        <f t="shared" ref="J34:O34" si="40">J55</f>
        <v>0</v>
      </c>
      <c r="K34" s="42">
        <f t="shared" si="40"/>
        <v>0</v>
      </c>
      <c r="L34" s="42">
        <f t="shared" si="40"/>
        <v>0</v>
      </c>
      <c r="M34" s="42">
        <f t="shared" si="40"/>
        <v>0</v>
      </c>
      <c r="N34" s="42">
        <f t="shared" si="40"/>
        <v>0</v>
      </c>
      <c r="O34" s="42">
        <f t="shared" si="40"/>
        <v>0</v>
      </c>
      <c r="P34" s="11"/>
    </row>
    <row r="35" spans="1:16" ht="82.5" customHeight="1" x14ac:dyDescent="0.35">
      <c r="A35" s="76"/>
      <c r="B35" s="76"/>
      <c r="C35" s="43" t="s">
        <v>45</v>
      </c>
      <c r="D35" s="42">
        <f>D57</f>
        <v>89143.6</v>
      </c>
      <c r="E35" s="42">
        <v>0</v>
      </c>
      <c r="F35" s="42">
        <v>0</v>
      </c>
      <c r="G35" s="42">
        <f>G57</f>
        <v>49500.2</v>
      </c>
      <c r="H35" s="42">
        <f>H58</f>
        <v>43721.9</v>
      </c>
      <c r="I35" s="42">
        <f>I57</f>
        <v>0</v>
      </c>
      <c r="J35" s="42">
        <f t="shared" ref="J35:O35" si="41">J57</f>
        <v>0</v>
      </c>
      <c r="K35" s="42">
        <f t="shared" si="41"/>
        <v>0</v>
      </c>
      <c r="L35" s="42">
        <f t="shared" si="41"/>
        <v>0</v>
      </c>
      <c r="M35" s="42">
        <f t="shared" si="41"/>
        <v>0</v>
      </c>
      <c r="N35" s="42">
        <f t="shared" si="41"/>
        <v>0</v>
      </c>
      <c r="O35" s="42">
        <f t="shared" si="41"/>
        <v>0</v>
      </c>
      <c r="P35" s="11"/>
    </row>
    <row r="36" spans="1:16" ht="54" customHeight="1" x14ac:dyDescent="0.35">
      <c r="A36" s="76"/>
      <c r="B36" s="76"/>
      <c r="C36" s="43" t="s">
        <v>47</v>
      </c>
      <c r="D36" s="42">
        <f>D59</f>
        <v>361550</v>
      </c>
      <c r="E36" s="42">
        <v>0</v>
      </c>
      <c r="F36" s="42">
        <v>0</v>
      </c>
      <c r="G36" s="42">
        <f>G59</f>
        <v>362000</v>
      </c>
      <c r="H36" s="42">
        <f>H60</f>
        <v>275147.90000000002</v>
      </c>
      <c r="I36" s="42">
        <f>I59</f>
        <v>0</v>
      </c>
      <c r="J36" s="42">
        <f t="shared" ref="J36:O36" si="42">J59</f>
        <v>0</v>
      </c>
      <c r="K36" s="42">
        <f t="shared" si="42"/>
        <v>0</v>
      </c>
      <c r="L36" s="42">
        <f t="shared" si="42"/>
        <v>0</v>
      </c>
      <c r="M36" s="42">
        <f t="shared" si="42"/>
        <v>0</v>
      </c>
      <c r="N36" s="42">
        <f t="shared" si="42"/>
        <v>0</v>
      </c>
      <c r="O36" s="42">
        <f t="shared" si="42"/>
        <v>0</v>
      </c>
      <c r="P36" s="11"/>
    </row>
    <row r="37" spans="1:16" ht="36" customHeight="1" x14ac:dyDescent="0.35">
      <c r="A37" s="76"/>
      <c r="B37" s="76"/>
      <c r="C37" s="43" t="s">
        <v>3</v>
      </c>
      <c r="D37" s="42">
        <f>E37+F37+G37+H37+I37+J37+K37+L37+M37+N37+O37</f>
        <v>93550.6</v>
      </c>
      <c r="E37" s="42">
        <f>E38+E39</f>
        <v>0</v>
      </c>
      <c r="F37" s="42">
        <f t="shared" ref="F37:H37" si="43">F38+F39</f>
        <v>0</v>
      </c>
      <c r="G37" s="42">
        <f t="shared" si="43"/>
        <v>0</v>
      </c>
      <c r="H37" s="42">
        <f t="shared" si="43"/>
        <v>3897.6</v>
      </c>
      <c r="I37" s="42">
        <f>I38+I39</f>
        <v>0</v>
      </c>
      <c r="J37" s="42">
        <f t="shared" ref="J37" si="44">J38+J39</f>
        <v>2591.1999999999998</v>
      </c>
      <c r="K37" s="42">
        <f>K38+K39</f>
        <v>0</v>
      </c>
      <c r="L37" s="42">
        <f t="shared" ref="L37" si="45">L38+L39</f>
        <v>87061.8</v>
      </c>
      <c r="M37" s="42">
        <f>M38+M39</f>
        <v>0</v>
      </c>
      <c r="N37" s="42">
        <f t="shared" ref="N37" si="46">N38+N39</f>
        <v>0</v>
      </c>
      <c r="O37" s="42">
        <f t="shared" ref="O37" si="47">O38+O39</f>
        <v>0</v>
      </c>
      <c r="P37" s="11"/>
    </row>
    <row r="38" spans="1:16" s="10" customFormat="1" ht="87.75" customHeight="1" x14ac:dyDescent="0.35">
      <c r="A38" s="76"/>
      <c r="B38" s="76"/>
      <c r="C38" s="43" t="s">
        <v>49</v>
      </c>
      <c r="D38" s="42">
        <f>E38+F38+G38+H38+I38+J38+K38+L38+M38+N38+O38</f>
        <v>3897.6</v>
      </c>
      <c r="E38" s="42">
        <f>E61</f>
        <v>0</v>
      </c>
      <c r="F38" s="42">
        <f t="shared" ref="F38:O38" si="48">F61</f>
        <v>0</v>
      </c>
      <c r="G38" s="42">
        <f t="shared" si="48"/>
        <v>0</v>
      </c>
      <c r="H38" s="42">
        <f t="shared" si="48"/>
        <v>3897.6</v>
      </c>
      <c r="I38" s="42">
        <f t="shared" si="48"/>
        <v>0</v>
      </c>
      <c r="J38" s="42">
        <f t="shared" si="48"/>
        <v>0</v>
      </c>
      <c r="K38" s="42">
        <f t="shared" si="48"/>
        <v>0</v>
      </c>
      <c r="L38" s="42">
        <f t="shared" si="48"/>
        <v>0</v>
      </c>
      <c r="M38" s="42">
        <f t="shared" si="48"/>
        <v>0</v>
      </c>
      <c r="N38" s="42">
        <f t="shared" si="48"/>
        <v>0</v>
      </c>
      <c r="O38" s="42">
        <f t="shared" si="48"/>
        <v>0</v>
      </c>
      <c r="P38" s="11"/>
    </row>
    <row r="39" spans="1:16" s="10" customFormat="1" ht="78.75" customHeight="1" x14ac:dyDescent="0.35">
      <c r="A39" s="76"/>
      <c r="B39" s="76"/>
      <c r="C39" s="43" t="s">
        <v>89</v>
      </c>
      <c r="D39" s="42">
        <f>E39+F39+G39+H39+I39+J39+K39+L39+M39+N39+O39</f>
        <v>89653</v>
      </c>
      <c r="E39" s="42">
        <f>E66+E72</f>
        <v>0</v>
      </c>
      <c r="F39" s="42">
        <f t="shared" ref="F39:K39" si="49">F66+F72</f>
        <v>0</v>
      </c>
      <c r="G39" s="42">
        <f t="shared" si="49"/>
        <v>0</v>
      </c>
      <c r="H39" s="42">
        <f t="shared" si="49"/>
        <v>0</v>
      </c>
      <c r="I39" s="42">
        <f t="shared" si="49"/>
        <v>0</v>
      </c>
      <c r="J39" s="42">
        <f>J66</f>
        <v>2591.1999999999998</v>
      </c>
      <c r="K39" s="42">
        <f t="shared" si="49"/>
        <v>0</v>
      </c>
      <c r="L39" s="42">
        <f>L67+L72</f>
        <v>87061.8</v>
      </c>
      <c r="M39" s="42">
        <f t="shared" ref="M39:N39" si="50">M67+M72</f>
        <v>0</v>
      </c>
      <c r="N39" s="42">
        <f t="shared" si="50"/>
        <v>0</v>
      </c>
      <c r="O39" s="42">
        <f>O67+O72</f>
        <v>0</v>
      </c>
      <c r="P39" s="11"/>
    </row>
    <row r="40" spans="1:16" ht="36" customHeight="1" x14ac:dyDescent="0.35">
      <c r="A40" s="76"/>
      <c r="B40" s="76"/>
      <c r="C40" s="43" t="s">
        <v>4</v>
      </c>
      <c r="D40" s="42">
        <f>D46+D62+D68+D85+D79</f>
        <v>55012</v>
      </c>
      <c r="E40" s="42">
        <f t="shared" ref="E40:J40" si="51">E46+E62+E68+E85+E79</f>
        <v>0</v>
      </c>
      <c r="F40" s="42">
        <f t="shared" si="51"/>
        <v>13187.5</v>
      </c>
      <c r="G40" s="42">
        <f t="shared" si="51"/>
        <v>20847.5</v>
      </c>
      <c r="H40" s="42">
        <f t="shared" si="51"/>
        <v>1259.2</v>
      </c>
      <c r="I40" s="42">
        <f t="shared" si="51"/>
        <v>9367.4</v>
      </c>
      <c r="J40" s="42">
        <f t="shared" si="51"/>
        <v>2000</v>
      </c>
      <c r="K40" s="42">
        <f>K46+K62+K68+K73+K85+K79</f>
        <v>2729.2000000000003</v>
      </c>
      <c r="L40" s="42">
        <f t="shared" ref="L40:O40" si="52">L46+L62+L68+L73+L85+L79</f>
        <v>2791.8</v>
      </c>
      <c r="M40" s="42">
        <f t="shared" si="52"/>
        <v>824.2</v>
      </c>
      <c r="N40" s="42">
        <f t="shared" si="52"/>
        <v>1010.1</v>
      </c>
      <c r="O40" s="42">
        <f t="shared" si="52"/>
        <v>995.1</v>
      </c>
      <c r="P40" s="11"/>
    </row>
    <row r="41" spans="1:16" ht="36" customHeight="1" x14ac:dyDescent="0.35">
      <c r="A41" s="76"/>
      <c r="B41" s="76"/>
      <c r="C41" s="43" t="s">
        <v>5</v>
      </c>
      <c r="D41" s="42">
        <f>D47+D63+D69+D86</f>
        <v>0</v>
      </c>
      <c r="E41" s="42">
        <f>E47+E63+E69+E86</f>
        <v>0</v>
      </c>
      <c r="F41" s="42">
        <f t="shared" ref="F41:J41" si="53">F47+F63+F69+F86</f>
        <v>0</v>
      </c>
      <c r="G41" s="42">
        <f t="shared" si="53"/>
        <v>0</v>
      </c>
      <c r="H41" s="42">
        <f t="shared" si="53"/>
        <v>0</v>
      </c>
      <c r="I41" s="42">
        <f t="shared" si="53"/>
        <v>0</v>
      </c>
      <c r="J41" s="42">
        <f t="shared" si="53"/>
        <v>0</v>
      </c>
      <c r="K41" s="42">
        <f>K47+K63+K69+K74+K80+K86</f>
        <v>0</v>
      </c>
      <c r="L41" s="42">
        <f t="shared" ref="L41:O41" si="54">L47+L63+L69+L74+L80+L86</f>
        <v>0</v>
      </c>
      <c r="M41" s="42">
        <f t="shared" si="54"/>
        <v>0</v>
      </c>
      <c r="N41" s="42">
        <f t="shared" si="54"/>
        <v>0</v>
      </c>
      <c r="O41" s="42">
        <f t="shared" si="54"/>
        <v>0</v>
      </c>
      <c r="P41" s="11"/>
    </row>
    <row r="42" spans="1:16" ht="36" customHeight="1" x14ac:dyDescent="0.35">
      <c r="A42" s="76" t="s">
        <v>28</v>
      </c>
      <c r="B42" s="76" t="s">
        <v>34</v>
      </c>
      <c r="C42" s="43" t="s">
        <v>0</v>
      </c>
      <c r="D42" s="42">
        <f t="shared" ref="D42:D45" si="55">E42+F42+G42+H42+I42+J42+K42+L42+M42+N42+O42</f>
        <v>12719</v>
      </c>
      <c r="E42" s="42">
        <f>E43+E44+E45+E46+E47</f>
        <v>0</v>
      </c>
      <c r="F42" s="42">
        <f t="shared" ref="F42:O42" si="56">F43+F44+F45+F46+F47</f>
        <v>12719</v>
      </c>
      <c r="G42" s="42">
        <f t="shared" si="56"/>
        <v>0</v>
      </c>
      <c r="H42" s="42">
        <f t="shared" si="56"/>
        <v>0</v>
      </c>
      <c r="I42" s="42">
        <f t="shared" si="56"/>
        <v>0</v>
      </c>
      <c r="J42" s="42">
        <f t="shared" si="56"/>
        <v>0</v>
      </c>
      <c r="K42" s="42">
        <f t="shared" si="56"/>
        <v>0</v>
      </c>
      <c r="L42" s="42">
        <f t="shared" si="56"/>
        <v>0</v>
      </c>
      <c r="M42" s="42">
        <f t="shared" si="56"/>
        <v>0</v>
      </c>
      <c r="N42" s="42">
        <f t="shared" si="56"/>
        <v>0</v>
      </c>
      <c r="O42" s="42">
        <f t="shared" si="56"/>
        <v>0</v>
      </c>
      <c r="P42" s="11"/>
    </row>
    <row r="43" spans="1:16" ht="36" customHeight="1" x14ac:dyDescent="0.35">
      <c r="A43" s="76"/>
      <c r="B43" s="76"/>
      <c r="C43" s="43" t="s">
        <v>38</v>
      </c>
      <c r="D43" s="42">
        <f t="shared" si="55"/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11"/>
    </row>
    <row r="44" spans="1:16" ht="36" customHeight="1" x14ac:dyDescent="0.35">
      <c r="A44" s="76"/>
      <c r="B44" s="76"/>
      <c r="C44" s="43" t="s">
        <v>40</v>
      </c>
      <c r="D44" s="42">
        <f t="shared" si="55"/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11"/>
    </row>
    <row r="45" spans="1:16" ht="36" customHeight="1" x14ac:dyDescent="0.35">
      <c r="A45" s="76"/>
      <c r="B45" s="76"/>
      <c r="C45" s="43" t="s">
        <v>3</v>
      </c>
      <c r="D45" s="42">
        <f t="shared" si="55"/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11"/>
    </row>
    <row r="46" spans="1:16" ht="36" customHeight="1" x14ac:dyDescent="0.35">
      <c r="A46" s="76"/>
      <c r="B46" s="76"/>
      <c r="C46" s="43" t="s">
        <v>4</v>
      </c>
      <c r="D46" s="42">
        <f>E46+F46+G46+H46+I46+J46+K46+L46+M46+N46+O46</f>
        <v>12719</v>
      </c>
      <c r="E46" s="42">
        <v>0</v>
      </c>
      <c r="F46" s="42">
        <v>12719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11"/>
    </row>
    <row r="47" spans="1:16" ht="36" customHeight="1" x14ac:dyDescent="0.35">
      <c r="A47" s="76"/>
      <c r="B47" s="76"/>
      <c r="C47" s="43" t="s">
        <v>5</v>
      </c>
      <c r="D47" s="42">
        <f>E47+F47+G47+H47+I47+J47+K47+L47+M47+N47+O47</f>
        <v>0</v>
      </c>
      <c r="E47" s="42">
        <v>0</v>
      </c>
      <c r="F47" s="33">
        <v>0</v>
      </c>
      <c r="G47" s="33">
        <v>0</v>
      </c>
      <c r="H47" s="33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11"/>
    </row>
    <row r="48" spans="1:16" ht="11.25" customHeight="1" x14ac:dyDescent="0.25">
      <c r="A48" s="76" t="s">
        <v>29</v>
      </c>
      <c r="B48" s="76" t="s">
        <v>53</v>
      </c>
      <c r="C48" s="76" t="s">
        <v>0</v>
      </c>
      <c r="D48" s="75">
        <f>D50+D51+D61+D62+D63</f>
        <v>1365242.5000000002</v>
      </c>
      <c r="E48" s="77">
        <f>E50+E51+E61+E62+E63</f>
        <v>0</v>
      </c>
      <c r="F48" s="28" t="s">
        <v>120</v>
      </c>
      <c r="G48" s="28" t="s">
        <v>121</v>
      </c>
      <c r="H48" s="62">
        <f>H50+H51+H61+H62+H63</f>
        <v>355387.4</v>
      </c>
      <c r="I48" s="79">
        <f>I50+I51+I61+I62+I63</f>
        <v>0</v>
      </c>
      <c r="J48" s="75">
        <f>J50+J51+J61+J62+J63</f>
        <v>0</v>
      </c>
      <c r="K48" s="75">
        <f t="shared" ref="K48:O48" si="57">K50+K51+K61+K62+K63</f>
        <v>0</v>
      </c>
      <c r="L48" s="75">
        <f t="shared" si="57"/>
        <v>0</v>
      </c>
      <c r="M48" s="75">
        <f t="shared" si="57"/>
        <v>0</v>
      </c>
      <c r="N48" s="75">
        <f t="shared" si="57"/>
        <v>0</v>
      </c>
      <c r="O48" s="75">
        <f t="shared" si="57"/>
        <v>0</v>
      </c>
      <c r="P48" s="11"/>
    </row>
    <row r="49" spans="1:16" ht="31.5" customHeight="1" x14ac:dyDescent="0.35">
      <c r="A49" s="76"/>
      <c r="B49" s="76"/>
      <c r="C49" s="76"/>
      <c r="D49" s="75"/>
      <c r="E49" s="77"/>
      <c r="F49" s="34">
        <v>1185718.6000000001</v>
      </c>
      <c r="G49" s="17">
        <f>G50+G52+G61+G62+G63</f>
        <v>1027181.8999999999</v>
      </c>
      <c r="H49" s="85"/>
      <c r="I49" s="79"/>
      <c r="J49" s="75"/>
      <c r="K49" s="75"/>
      <c r="L49" s="75"/>
      <c r="M49" s="75"/>
      <c r="N49" s="75"/>
      <c r="O49" s="75"/>
      <c r="P49" s="11"/>
    </row>
    <row r="50" spans="1:16" ht="36" customHeight="1" x14ac:dyDescent="0.35">
      <c r="A50" s="76"/>
      <c r="B50" s="76"/>
      <c r="C50" s="43" t="s">
        <v>38</v>
      </c>
      <c r="D50" s="42">
        <f>E50+F50+G50+H50+I50+J50+K50+L50+M50+N50+O50</f>
        <v>0</v>
      </c>
      <c r="E50" s="44">
        <v>0</v>
      </c>
      <c r="F50" s="42">
        <v>0</v>
      </c>
      <c r="G50" s="42">
        <v>0</v>
      </c>
      <c r="H50" s="42">
        <v>0</v>
      </c>
      <c r="I50" s="46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11"/>
    </row>
    <row r="51" spans="1:16" ht="11.25" customHeight="1" x14ac:dyDescent="0.25">
      <c r="A51" s="76"/>
      <c r="B51" s="76"/>
      <c r="C51" s="76" t="s">
        <v>44</v>
      </c>
      <c r="D51" s="75">
        <f>319719.2+669788.4+H51+I51+J51+K51+L51+M51+N51+O51</f>
        <v>1340997.4000000001</v>
      </c>
      <c r="E51" s="77">
        <v>0</v>
      </c>
      <c r="F51" s="28" t="s">
        <v>120</v>
      </c>
      <c r="G51" s="28" t="s">
        <v>121</v>
      </c>
      <c r="H51" s="86">
        <f>H56+H58+H60</f>
        <v>351489.80000000005</v>
      </c>
      <c r="I51" s="79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1"/>
    </row>
    <row r="52" spans="1:16" ht="26.25" customHeight="1" x14ac:dyDescent="0.35">
      <c r="A52" s="76"/>
      <c r="B52" s="76"/>
      <c r="C52" s="76"/>
      <c r="D52" s="75"/>
      <c r="E52" s="77"/>
      <c r="F52" s="34">
        <v>1185718.6000000001</v>
      </c>
      <c r="G52" s="34">
        <f>G55+G57+G59</f>
        <v>1006834.3999999999</v>
      </c>
      <c r="H52" s="87"/>
      <c r="I52" s="79"/>
      <c r="J52" s="75"/>
      <c r="K52" s="75"/>
      <c r="L52" s="75"/>
      <c r="M52" s="75"/>
      <c r="N52" s="75"/>
      <c r="O52" s="75"/>
      <c r="P52" s="11"/>
    </row>
    <row r="53" spans="1:16" s="10" customFormat="1" ht="12" customHeight="1" x14ac:dyDescent="0.25">
      <c r="A53" s="76"/>
      <c r="B53" s="76"/>
      <c r="C53" s="76" t="s">
        <v>48</v>
      </c>
      <c r="D53" s="75">
        <f>G54+H54</f>
        <v>1162163.1000000001</v>
      </c>
      <c r="E53" s="77">
        <v>0</v>
      </c>
      <c r="F53" s="75">
        <v>0</v>
      </c>
      <c r="G53" s="28" t="s">
        <v>120</v>
      </c>
      <c r="H53" s="28" t="s">
        <v>121</v>
      </c>
      <c r="I53" s="79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1"/>
    </row>
    <row r="54" spans="1:16" ht="31.5" customHeight="1" x14ac:dyDescent="0.35">
      <c r="A54" s="76"/>
      <c r="B54" s="76"/>
      <c r="C54" s="76"/>
      <c r="D54" s="75"/>
      <c r="E54" s="77"/>
      <c r="F54" s="75"/>
      <c r="G54" s="34">
        <v>865999.4</v>
      </c>
      <c r="H54" s="34">
        <v>296163.7</v>
      </c>
      <c r="I54" s="79"/>
      <c r="J54" s="75"/>
      <c r="K54" s="75"/>
      <c r="L54" s="75"/>
      <c r="M54" s="75"/>
      <c r="N54" s="75"/>
      <c r="O54" s="75"/>
      <c r="P54" s="11"/>
    </row>
    <row r="55" spans="1:16" s="10" customFormat="1" ht="21.75" customHeight="1" x14ac:dyDescent="0.25">
      <c r="A55" s="76"/>
      <c r="B55" s="76"/>
      <c r="C55" s="76" t="s">
        <v>46</v>
      </c>
      <c r="D55" s="75">
        <f>537964.6+H56</f>
        <v>570584.6</v>
      </c>
      <c r="E55" s="77">
        <v>0</v>
      </c>
      <c r="F55" s="75">
        <v>0</v>
      </c>
      <c r="G55" s="62">
        <v>595334.19999999995</v>
      </c>
      <c r="H55" s="29">
        <v>3</v>
      </c>
      <c r="I55" s="79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1"/>
    </row>
    <row r="56" spans="1:16" ht="58.5" customHeight="1" x14ac:dyDescent="0.35">
      <c r="A56" s="76"/>
      <c r="B56" s="76"/>
      <c r="C56" s="76"/>
      <c r="D56" s="75"/>
      <c r="E56" s="77"/>
      <c r="F56" s="75"/>
      <c r="G56" s="63"/>
      <c r="H56" s="34">
        <v>32620</v>
      </c>
      <c r="I56" s="79"/>
      <c r="J56" s="75"/>
      <c r="K56" s="75"/>
      <c r="L56" s="75"/>
      <c r="M56" s="75"/>
      <c r="N56" s="75"/>
      <c r="O56" s="75"/>
      <c r="P56" s="11"/>
    </row>
    <row r="57" spans="1:16" s="10" customFormat="1" ht="21.75" customHeight="1" x14ac:dyDescent="0.25">
      <c r="A57" s="76"/>
      <c r="B57" s="76"/>
      <c r="C57" s="76" t="s">
        <v>45</v>
      </c>
      <c r="D57" s="75">
        <f>45421.7+H58</f>
        <v>89143.6</v>
      </c>
      <c r="E57" s="75">
        <v>0</v>
      </c>
      <c r="F57" s="63">
        <v>0</v>
      </c>
      <c r="G57" s="65">
        <v>49500.2</v>
      </c>
      <c r="H57" s="29">
        <v>3</v>
      </c>
      <c r="I57" s="79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11"/>
    </row>
    <row r="58" spans="1:16" ht="59.25" customHeight="1" x14ac:dyDescent="0.35">
      <c r="A58" s="76"/>
      <c r="B58" s="76"/>
      <c r="C58" s="76"/>
      <c r="D58" s="75"/>
      <c r="E58" s="75"/>
      <c r="F58" s="75"/>
      <c r="G58" s="77"/>
      <c r="H58" s="34">
        <v>43721.9</v>
      </c>
      <c r="I58" s="79"/>
      <c r="J58" s="75"/>
      <c r="K58" s="75"/>
      <c r="L58" s="75"/>
      <c r="M58" s="75"/>
      <c r="N58" s="75"/>
      <c r="O58" s="75"/>
      <c r="P58" s="11"/>
    </row>
    <row r="59" spans="1:16" s="10" customFormat="1" ht="14.25" customHeight="1" x14ac:dyDescent="0.25">
      <c r="A59" s="76"/>
      <c r="B59" s="76"/>
      <c r="C59" s="76" t="s">
        <v>47</v>
      </c>
      <c r="D59" s="75">
        <f>86402.1+H60</f>
        <v>361550</v>
      </c>
      <c r="E59" s="75">
        <v>0</v>
      </c>
      <c r="F59" s="75">
        <v>0</v>
      </c>
      <c r="G59" s="77">
        <v>362000</v>
      </c>
      <c r="H59" s="29">
        <v>3</v>
      </c>
      <c r="I59" s="79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11"/>
    </row>
    <row r="60" spans="1:16" ht="39" customHeight="1" x14ac:dyDescent="0.35">
      <c r="A60" s="76"/>
      <c r="B60" s="76"/>
      <c r="C60" s="76"/>
      <c r="D60" s="75"/>
      <c r="E60" s="75"/>
      <c r="F60" s="75"/>
      <c r="G60" s="77"/>
      <c r="H60" s="34">
        <v>275147.90000000002</v>
      </c>
      <c r="I60" s="79"/>
      <c r="J60" s="75"/>
      <c r="K60" s="75"/>
      <c r="L60" s="75"/>
      <c r="M60" s="75"/>
      <c r="N60" s="75"/>
      <c r="O60" s="75"/>
      <c r="P60" s="11"/>
    </row>
    <row r="61" spans="1:16" ht="73.5" customHeight="1" x14ac:dyDescent="0.35">
      <c r="A61" s="76"/>
      <c r="B61" s="76"/>
      <c r="C61" s="43" t="s">
        <v>49</v>
      </c>
      <c r="D61" s="42">
        <f>E61+F61+G61+H61+I61+J61+K61</f>
        <v>3897.6</v>
      </c>
      <c r="E61" s="42">
        <v>0</v>
      </c>
      <c r="F61" s="42">
        <v>0</v>
      </c>
      <c r="G61" s="42">
        <v>0</v>
      </c>
      <c r="H61" s="42">
        <v>3897.6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11"/>
    </row>
    <row r="62" spans="1:16" ht="54" customHeight="1" x14ac:dyDescent="0.35">
      <c r="A62" s="76"/>
      <c r="B62" s="76"/>
      <c r="C62" s="43" t="s">
        <v>4</v>
      </c>
      <c r="D62" s="42">
        <f>E62+F62+G62+H62+I62+J62+K62+L62+M62+N62+O62</f>
        <v>20347.5</v>
      </c>
      <c r="E62" s="42">
        <v>0</v>
      </c>
      <c r="F62" s="42">
        <v>0</v>
      </c>
      <c r="G62" s="42">
        <v>20347.5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11"/>
    </row>
    <row r="63" spans="1:16" ht="45.75" customHeight="1" x14ac:dyDescent="0.35">
      <c r="A63" s="76"/>
      <c r="B63" s="76"/>
      <c r="C63" s="43" t="s">
        <v>5</v>
      </c>
      <c r="D63" s="42">
        <f>E63+F63+G63+H63+I63+J63+K63+L63+M63+N63+O63</f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11"/>
    </row>
    <row r="64" spans="1:16" s="10" customFormat="1" ht="36" customHeight="1" x14ac:dyDescent="0.35">
      <c r="A64" s="76" t="s">
        <v>36</v>
      </c>
      <c r="B64" s="76" t="s">
        <v>110</v>
      </c>
      <c r="C64" s="43" t="s">
        <v>0</v>
      </c>
      <c r="D64" s="42">
        <f t="shared" ref="D64:D79" si="58">E64+F64+G64+H64+I64+J64+K64+L64+M64+N64+O64</f>
        <v>277125.90000000002</v>
      </c>
      <c r="E64" s="42">
        <f t="shared" ref="E64:K64" si="59">E65+E66+E68+E69</f>
        <v>0</v>
      </c>
      <c r="F64" s="42">
        <f t="shared" si="59"/>
        <v>0</v>
      </c>
      <c r="G64" s="42">
        <f t="shared" si="59"/>
        <v>0</v>
      </c>
      <c r="H64" s="42">
        <f t="shared" si="59"/>
        <v>95590.399999999994</v>
      </c>
      <c r="I64" s="42">
        <f t="shared" si="59"/>
        <v>36530.6</v>
      </c>
      <c r="J64" s="42">
        <f t="shared" si="59"/>
        <v>145004.90000000002</v>
      </c>
      <c r="K64" s="42">
        <f t="shared" si="59"/>
        <v>0</v>
      </c>
      <c r="L64" s="42">
        <f t="shared" ref="L64:O64" si="60">L65+L67+L68+L69</f>
        <v>0</v>
      </c>
      <c r="M64" s="42">
        <f t="shared" si="60"/>
        <v>0</v>
      </c>
      <c r="N64" s="42">
        <f t="shared" si="60"/>
        <v>0</v>
      </c>
      <c r="O64" s="42">
        <f t="shared" si="60"/>
        <v>0</v>
      </c>
      <c r="P64" s="11"/>
    </row>
    <row r="65" spans="1:16" s="10" customFormat="1" ht="36" customHeight="1" x14ac:dyDescent="0.35">
      <c r="A65" s="76"/>
      <c r="B65" s="76"/>
      <c r="C65" s="43" t="s">
        <v>38</v>
      </c>
      <c r="D65" s="42">
        <f t="shared" si="58"/>
        <v>274534.7</v>
      </c>
      <c r="E65" s="42">
        <v>0</v>
      </c>
      <c r="F65" s="42">
        <v>0</v>
      </c>
      <c r="G65" s="42">
        <v>0</v>
      </c>
      <c r="H65" s="42">
        <v>95590.399999999994</v>
      </c>
      <c r="I65" s="42">
        <v>36530.6</v>
      </c>
      <c r="J65" s="42">
        <v>142413.70000000001</v>
      </c>
      <c r="K65" s="42">
        <v>0</v>
      </c>
      <c r="L65" s="33">
        <v>0</v>
      </c>
      <c r="M65" s="33">
        <v>0</v>
      </c>
      <c r="N65" s="33">
        <v>0</v>
      </c>
      <c r="O65" s="33">
        <v>0</v>
      </c>
      <c r="P65" s="11"/>
    </row>
    <row r="66" spans="1:16" s="10" customFormat="1" ht="12.75" customHeight="1" x14ac:dyDescent="0.35">
      <c r="A66" s="76"/>
      <c r="B66" s="76"/>
      <c r="C66" s="67" t="s">
        <v>3</v>
      </c>
      <c r="D66" s="62">
        <f>E66+F66+G66+H66+I66+J66+K66+L67+M67+N67+O67</f>
        <v>2591.1999999999998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2591.1999999999998</v>
      </c>
      <c r="K66" s="64">
        <v>0</v>
      </c>
      <c r="L66" s="18"/>
      <c r="M66" s="33"/>
      <c r="N66" s="33"/>
      <c r="O66" s="33"/>
      <c r="P66" s="11"/>
    </row>
    <row r="67" spans="1:16" s="10" customFormat="1" ht="36" customHeight="1" x14ac:dyDescent="0.35">
      <c r="A67" s="76"/>
      <c r="B67" s="76"/>
      <c r="C67" s="69"/>
      <c r="D67" s="63"/>
      <c r="E67" s="63"/>
      <c r="F67" s="63"/>
      <c r="G67" s="63"/>
      <c r="H67" s="63"/>
      <c r="I67" s="63"/>
      <c r="J67" s="63"/>
      <c r="K67" s="65"/>
      <c r="L67" s="36">
        <v>0</v>
      </c>
      <c r="M67" s="34">
        <v>0</v>
      </c>
      <c r="N67" s="34">
        <v>0</v>
      </c>
      <c r="O67" s="34">
        <v>0</v>
      </c>
      <c r="P67" s="11"/>
    </row>
    <row r="68" spans="1:16" s="10" customFormat="1" ht="36" customHeight="1" x14ac:dyDescent="0.35">
      <c r="A68" s="76"/>
      <c r="B68" s="76"/>
      <c r="C68" s="43" t="s">
        <v>4</v>
      </c>
      <c r="D68" s="42">
        <f t="shared" si="58"/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34">
        <v>0</v>
      </c>
      <c r="M68" s="34">
        <v>0</v>
      </c>
      <c r="N68" s="34">
        <v>0</v>
      </c>
      <c r="O68" s="34">
        <v>0</v>
      </c>
      <c r="P68" s="11"/>
    </row>
    <row r="69" spans="1:16" s="10" customFormat="1" ht="36" customHeight="1" x14ac:dyDescent="0.35">
      <c r="A69" s="76"/>
      <c r="B69" s="76"/>
      <c r="C69" s="43" t="s">
        <v>5</v>
      </c>
      <c r="D69" s="42">
        <f t="shared" si="58"/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11"/>
    </row>
    <row r="70" spans="1:16" s="10" customFormat="1" ht="36" customHeight="1" x14ac:dyDescent="0.35">
      <c r="A70" s="67" t="s">
        <v>54</v>
      </c>
      <c r="B70" s="67" t="s">
        <v>109</v>
      </c>
      <c r="C70" s="43" t="s">
        <v>0</v>
      </c>
      <c r="D70" s="42">
        <f>E70+F70+G70+H70+I70+J70+K70+L70+M70+N70+O70</f>
        <v>87061.8</v>
      </c>
      <c r="E70" s="42">
        <f>E71+E72+E73+E74</f>
        <v>0</v>
      </c>
      <c r="F70" s="42">
        <f t="shared" ref="F70:O70" si="61">F71+F72+F73+F74</f>
        <v>0</v>
      </c>
      <c r="G70" s="42">
        <f t="shared" si="61"/>
        <v>0</v>
      </c>
      <c r="H70" s="42">
        <f t="shared" si="61"/>
        <v>0</v>
      </c>
      <c r="I70" s="42">
        <f t="shared" si="61"/>
        <v>0</v>
      </c>
      <c r="J70" s="42">
        <f t="shared" si="61"/>
        <v>0</v>
      </c>
      <c r="K70" s="42">
        <f t="shared" si="61"/>
        <v>0</v>
      </c>
      <c r="L70" s="42">
        <f t="shared" si="61"/>
        <v>87061.8</v>
      </c>
      <c r="M70" s="42">
        <f t="shared" si="61"/>
        <v>0</v>
      </c>
      <c r="N70" s="42">
        <f t="shared" si="61"/>
        <v>0</v>
      </c>
      <c r="O70" s="42">
        <f t="shared" si="61"/>
        <v>0</v>
      </c>
      <c r="P70" s="11"/>
    </row>
    <row r="71" spans="1:16" s="10" customFormat="1" ht="36" customHeight="1" x14ac:dyDescent="0.35">
      <c r="A71" s="68"/>
      <c r="B71" s="68"/>
      <c r="C71" s="43" t="s">
        <v>38</v>
      </c>
      <c r="D71" s="42">
        <f>E71+F71+G71+H71+I71+J71+K71+L71+M71+N71+O71</f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11"/>
    </row>
    <row r="72" spans="1:16" s="10" customFormat="1" ht="36" customHeight="1" x14ac:dyDescent="0.35">
      <c r="A72" s="68"/>
      <c r="B72" s="68"/>
      <c r="C72" s="43" t="s">
        <v>3</v>
      </c>
      <c r="D72" s="42">
        <f t="shared" ref="D72:D74" si="62">E72+F72+G72+H72+I72+J72+K72+L72+M72+N72+O72</f>
        <v>87061.8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87061.8</v>
      </c>
      <c r="M72" s="42">
        <v>0</v>
      </c>
      <c r="N72" s="42">
        <v>0</v>
      </c>
      <c r="O72" s="42">
        <v>0</v>
      </c>
      <c r="P72" s="11"/>
    </row>
    <row r="73" spans="1:16" s="10" customFormat="1" ht="36" customHeight="1" x14ac:dyDescent="0.35">
      <c r="A73" s="68"/>
      <c r="B73" s="68"/>
      <c r="C73" s="43" t="s">
        <v>4</v>
      </c>
      <c r="D73" s="42">
        <f t="shared" si="62"/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11"/>
    </row>
    <row r="74" spans="1:16" s="10" customFormat="1" ht="36" customHeight="1" x14ac:dyDescent="0.35">
      <c r="A74" s="69"/>
      <c r="B74" s="69"/>
      <c r="C74" s="43" t="s">
        <v>5</v>
      </c>
      <c r="D74" s="42">
        <f t="shared" si="62"/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11"/>
    </row>
    <row r="75" spans="1:16" s="10" customFormat="1" ht="36" customHeight="1" x14ac:dyDescent="0.35">
      <c r="A75" s="76" t="s">
        <v>92</v>
      </c>
      <c r="B75" s="76" t="s">
        <v>35</v>
      </c>
      <c r="C75" s="43" t="s">
        <v>0</v>
      </c>
      <c r="D75" s="42">
        <f t="shared" si="58"/>
        <v>21799.199999999997</v>
      </c>
      <c r="E75" s="42">
        <f>E76+E77+E78+E79+E80</f>
        <v>0</v>
      </c>
      <c r="F75" s="42">
        <f>F76+F77+F78+F79+F80</f>
        <v>468.5</v>
      </c>
      <c r="G75" s="42">
        <f t="shared" ref="G75:O75" si="63">G76+G77+G78+G79+G80</f>
        <v>500</v>
      </c>
      <c r="H75" s="42">
        <f t="shared" si="63"/>
        <v>1259.2</v>
      </c>
      <c r="I75" s="42">
        <f t="shared" si="63"/>
        <v>9367.4</v>
      </c>
      <c r="J75" s="42">
        <f t="shared" si="63"/>
        <v>2000</v>
      </c>
      <c r="K75" s="42">
        <f t="shared" si="63"/>
        <v>2582.9</v>
      </c>
      <c r="L75" s="42">
        <f t="shared" si="63"/>
        <v>2791.8</v>
      </c>
      <c r="M75" s="42">
        <f t="shared" si="63"/>
        <v>824.2</v>
      </c>
      <c r="N75" s="42">
        <f t="shared" si="63"/>
        <v>1010.1</v>
      </c>
      <c r="O75" s="42">
        <f t="shared" si="63"/>
        <v>995.1</v>
      </c>
      <c r="P75" s="11"/>
    </row>
    <row r="76" spans="1:16" s="10" customFormat="1" ht="36" customHeight="1" x14ac:dyDescent="0.35">
      <c r="A76" s="76"/>
      <c r="B76" s="76"/>
      <c r="C76" s="43" t="s">
        <v>38</v>
      </c>
      <c r="D76" s="42">
        <f t="shared" si="58"/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11"/>
    </row>
    <row r="77" spans="1:16" s="10" customFormat="1" ht="36" customHeight="1" x14ac:dyDescent="0.35">
      <c r="A77" s="76"/>
      <c r="B77" s="76"/>
      <c r="C77" s="43" t="s">
        <v>40</v>
      </c>
      <c r="D77" s="42">
        <f t="shared" si="58"/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11"/>
    </row>
    <row r="78" spans="1:16" s="10" customFormat="1" ht="36" customHeight="1" x14ac:dyDescent="0.35">
      <c r="A78" s="76"/>
      <c r="B78" s="76"/>
      <c r="C78" s="43" t="s">
        <v>3</v>
      </c>
      <c r="D78" s="42">
        <f t="shared" si="58"/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11"/>
    </row>
    <row r="79" spans="1:16" s="10" customFormat="1" ht="36" customHeight="1" x14ac:dyDescent="0.35">
      <c r="A79" s="76"/>
      <c r="B79" s="76"/>
      <c r="C79" s="43" t="s">
        <v>4</v>
      </c>
      <c r="D79" s="42">
        <f t="shared" si="58"/>
        <v>21799.199999999997</v>
      </c>
      <c r="E79" s="42">
        <v>0</v>
      </c>
      <c r="F79" s="42">
        <v>468.5</v>
      </c>
      <c r="G79" s="42">
        <v>500</v>
      </c>
      <c r="H79" s="42">
        <v>1259.2</v>
      </c>
      <c r="I79" s="42">
        <v>9367.4</v>
      </c>
      <c r="J79" s="42">
        <v>2000</v>
      </c>
      <c r="K79" s="42">
        <v>2582.9</v>
      </c>
      <c r="L79" s="42">
        <v>2791.8</v>
      </c>
      <c r="M79" s="42">
        <v>824.2</v>
      </c>
      <c r="N79" s="42">
        <v>1010.1</v>
      </c>
      <c r="O79" s="42">
        <v>995.1</v>
      </c>
      <c r="P79" s="11"/>
    </row>
    <row r="80" spans="1:16" s="10" customFormat="1" ht="36" customHeight="1" x14ac:dyDescent="0.35">
      <c r="A80" s="76"/>
      <c r="B80" s="76"/>
      <c r="C80" s="43" t="s">
        <v>5</v>
      </c>
      <c r="D80" s="42">
        <f>E80+F80+G80+H80+I80+J80+K80+L80+M80+N80+O80</f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11"/>
    </row>
    <row r="81" spans="1:16" s="1" customFormat="1" ht="36" customHeight="1" x14ac:dyDescent="0.35">
      <c r="A81" s="76" t="s">
        <v>111</v>
      </c>
      <c r="B81" s="76" t="s">
        <v>93</v>
      </c>
      <c r="C81" s="43" t="s">
        <v>0</v>
      </c>
      <c r="D81" s="42">
        <f>E81+F81+G81+H81+I81+J81+K81+L81+M81+N81+O81</f>
        <v>146.30000000000001</v>
      </c>
      <c r="E81" s="42">
        <f>E82+E83+E84+E85+E86</f>
        <v>0</v>
      </c>
      <c r="F81" s="42">
        <f>F82+F83+F84+F85+F86</f>
        <v>0</v>
      </c>
      <c r="G81" s="42">
        <f t="shared" ref="G81:O81" si="64">G82+G83+G84+G85+G86</f>
        <v>0</v>
      </c>
      <c r="H81" s="42">
        <f t="shared" si="64"/>
        <v>0</v>
      </c>
      <c r="I81" s="42">
        <f t="shared" si="64"/>
        <v>0</v>
      </c>
      <c r="J81" s="42">
        <f t="shared" si="64"/>
        <v>0</v>
      </c>
      <c r="K81" s="42">
        <f t="shared" si="64"/>
        <v>146.30000000000001</v>
      </c>
      <c r="L81" s="42">
        <f t="shared" si="64"/>
        <v>0</v>
      </c>
      <c r="M81" s="42">
        <f t="shared" si="64"/>
        <v>0</v>
      </c>
      <c r="N81" s="42">
        <f t="shared" si="64"/>
        <v>0</v>
      </c>
      <c r="O81" s="42">
        <f t="shared" si="64"/>
        <v>0</v>
      </c>
      <c r="P81" s="11"/>
    </row>
    <row r="82" spans="1:16" s="1" customFormat="1" ht="36" customHeight="1" x14ac:dyDescent="0.35">
      <c r="A82" s="76"/>
      <c r="B82" s="76"/>
      <c r="C82" s="43" t="s">
        <v>38</v>
      </c>
      <c r="D82" s="42">
        <f t="shared" ref="D82:D85" si="65">E82+F82+G82+H82+I82+J82+K82+L82+M82+N82+O82</f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11"/>
    </row>
    <row r="83" spans="1:16" s="1" customFormat="1" ht="36" customHeight="1" x14ac:dyDescent="0.35">
      <c r="A83" s="76"/>
      <c r="B83" s="76"/>
      <c r="C83" s="43" t="s">
        <v>40</v>
      </c>
      <c r="D83" s="42">
        <f t="shared" si="65"/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11"/>
    </row>
    <row r="84" spans="1:16" s="1" customFormat="1" ht="36" customHeight="1" x14ac:dyDescent="0.35">
      <c r="A84" s="76"/>
      <c r="B84" s="76"/>
      <c r="C84" s="43" t="s">
        <v>3</v>
      </c>
      <c r="D84" s="42">
        <f t="shared" si="65"/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11"/>
    </row>
    <row r="85" spans="1:16" s="1" customFormat="1" ht="36" customHeight="1" x14ac:dyDescent="0.35">
      <c r="A85" s="76"/>
      <c r="B85" s="76"/>
      <c r="C85" s="43" t="s">
        <v>4</v>
      </c>
      <c r="D85" s="42">
        <f t="shared" si="65"/>
        <v>146.30000000000001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146.30000000000001</v>
      </c>
      <c r="L85" s="42">
        <v>0</v>
      </c>
      <c r="M85" s="42">
        <v>0</v>
      </c>
      <c r="N85" s="42">
        <v>0</v>
      </c>
      <c r="O85" s="42">
        <v>0</v>
      </c>
      <c r="P85" s="11"/>
    </row>
    <row r="86" spans="1:16" s="1" customFormat="1" ht="36" customHeight="1" x14ac:dyDescent="0.35">
      <c r="A86" s="76"/>
      <c r="B86" s="76"/>
      <c r="C86" s="43" t="s">
        <v>5</v>
      </c>
      <c r="D86" s="42">
        <f>E86+F86+G86+H86+I86+J86+K86+L86+M86+N86+O86</f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11"/>
    </row>
    <row r="87" spans="1:16" s="10" customFormat="1" ht="36" customHeight="1" x14ac:dyDescent="0.35">
      <c r="A87" s="76" t="s">
        <v>60</v>
      </c>
      <c r="B87" s="76" t="s">
        <v>91</v>
      </c>
      <c r="C87" s="43" t="s">
        <v>0</v>
      </c>
      <c r="D87" s="42">
        <f>D105</f>
        <v>809222.79999999993</v>
      </c>
      <c r="E87" s="42">
        <f>E105</f>
        <v>0</v>
      </c>
      <c r="F87" s="42">
        <f t="shared" ref="F87:K87" si="66">F105</f>
        <v>0</v>
      </c>
      <c r="G87" s="42">
        <f t="shared" si="66"/>
        <v>0</v>
      </c>
      <c r="H87" s="42">
        <f>H105</f>
        <v>0</v>
      </c>
      <c r="I87" s="42">
        <f>I105</f>
        <v>74314</v>
      </c>
      <c r="J87" s="42">
        <f t="shared" si="66"/>
        <v>105966.39999999998</v>
      </c>
      <c r="K87" s="42">
        <f t="shared" si="66"/>
        <v>337043.98</v>
      </c>
      <c r="L87" s="42">
        <f t="shared" ref="L87:O87" si="67">L105</f>
        <v>428218.6</v>
      </c>
      <c r="M87" s="42">
        <f t="shared" si="67"/>
        <v>0</v>
      </c>
      <c r="N87" s="42">
        <f t="shared" si="67"/>
        <v>6280</v>
      </c>
      <c r="O87" s="42">
        <f t="shared" si="67"/>
        <v>0</v>
      </c>
      <c r="P87" s="11"/>
    </row>
    <row r="88" spans="1:16" s="10" customFormat="1" ht="36" customHeight="1" x14ac:dyDescent="0.35">
      <c r="A88" s="76"/>
      <c r="B88" s="76"/>
      <c r="C88" s="43" t="s">
        <v>38</v>
      </c>
      <c r="D88" s="42">
        <f>D106</f>
        <v>0</v>
      </c>
      <c r="E88" s="42">
        <f t="shared" ref="E88:O88" si="68">E106</f>
        <v>0</v>
      </c>
      <c r="F88" s="42">
        <f t="shared" si="68"/>
        <v>0</v>
      </c>
      <c r="G88" s="42">
        <f t="shared" si="68"/>
        <v>0</v>
      </c>
      <c r="H88" s="42">
        <f t="shared" si="68"/>
        <v>0</v>
      </c>
      <c r="I88" s="42">
        <f t="shared" si="68"/>
        <v>0</v>
      </c>
      <c r="J88" s="42">
        <f t="shared" si="68"/>
        <v>0</v>
      </c>
      <c r="K88" s="42">
        <f t="shared" si="68"/>
        <v>0</v>
      </c>
      <c r="L88" s="42">
        <f t="shared" si="68"/>
        <v>0</v>
      </c>
      <c r="M88" s="33">
        <f t="shared" si="68"/>
        <v>0</v>
      </c>
      <c r="N88" s="42">
        <f t="shared" si="68"/>
        <v>0</v>
      </c>
      <c r="O88" s="42">
        <f t="shared" si="68"/>
        <v>0</v>
      </c>
      <c r="P88" s="11"/>
    </row>
    <row r="89" spans="1:16" s="10" customFormat="1" ht="15.75" customHeight="1" x14ac:dyDescent="0.35">
      <c r="A89" s="76"/>
      <c r="B89" s="76"/>
      <c r="C89" s="67" t="s">
        <v>44</v>
      </c>
      <c r="D89" s="62">
        <f>D107</f>
        <v>757970.5</v>
      </c>
      <c r="E89" s="62">
        <f t="shared" ref="E89:J89" si="69">E107</f>
        <v>0</v>
      </c>
      <c r="F89" s="62">
        <f t="shared" si="69"/>
        <v>0</v>
      </c>
      <c r="G89" s="62">
        <f t="shared" si="69"/>
        <v>0</v>
      </c>
      <c r="H89" s="62">
        <f t="shared" si="69"/>
        <v>0</v>
      </c>
      <c r="I89" s="62">
        <f t="shared" si="69"/>
        <v>68724.5</v>
      </c>
      <c r="J89" s="62">
        <f t="shared" si="69"/>
        <v>101682.79999999999</v>
      </c>
      <c r="K89" s="62">
        <f>K108</f>
        <v>307483.18</v>
      </c>
      <c r="L89" s="64">
        <f>L108</f>
        <v>416244.69999999995</v>
      </c>
      <c r="M89" s="19"/>
      <c r="N89" s="70">
        <f>N108</f>
        <v>0</v>
      </c>
      <c r="O89" s="62">
        <f>O107</f>
        <v>0</v>
      </c>
      <c r="P89" s="11"/>
    </row>
    <row r="90" spans="1:16" s="10" customFormat="1" ht="29.25" customHeight="1" x14ac:dyDescent="0.35">
      <c r="A90" s="76"/>
      <c r="B90" s="76"/>
      <c r="C90" s="69"/>
      <c r="D90" s="63"/>
      <c r="E90" s="63"/>
      <c r="F90" s="63"/>
      <c r="G90" s="63"/>
      <c r="H90" s="63"/>
      <c r="I90" s="63"/>
      <c r="J90" s="63"/>
      <c r="K90" s="63"/>
      <c r="L90" s="65"/>
      <c r="M90" s="34">
        <f>M108</f>
        <v>0</v>
      </c>
      <c r="N90" s="71"/>
      <c r="O90" s="63"/>
      <c r="P90" s="11"/>
    </row>
    <row r="91" spans="1:16" s="10" customFormat="1" ht="36" customHeight="1" x14ac:dyDescent="0.35">
      <c r="A91" s="76"/>
      <c r="B91" s="76"/>
      <c r="C91" s="39" t="s">
        <v>48</v>
      </c>
      <c r="D91" s="34">
        <f t="shared" ref="D91:K91" si="70">D109</f>
        <v>128157</v>
      </c>
      <c r="E91" s="34">
        <f t="shared" si="70"/>
        <v>0</v>
      </c>
      <c r="F91" s="34">
        <f t="shared" si="70"/>
        <v>0</v>
      </c>
      <c r="G91" s="34">
        <f t="shared" si="70"/>
        <v>0</v>
      </c>
      <c r="H91" s="34">
        <f t="shared" si="70"/>
        <v>0</v>
      </c>
      <c r="I91" s="34">
        <f t="shared" si="70"/>
        <v>0</v>
      </c>
      <c r="J91" s="34">
        <f t="shared" si="70"/>
        <v>0</v>
      </c>
      <c r="K91" s="34">
        <f t="shared" si="70"/>
        <v>0</v>
      </c>
      <c r="L91" s="34">
        <f t="shared" ref="L91" si="71">L110</f>
        <v>128157</v>
      </c>
      <c r="M91" s="34">
        <f t="shared" ref="M91:O91" si="72">M110</f>
        <v>0</v>
      </c>
      <c r="N91" s="34">
        <f t="shared" si="72"/>
        <v>0</v>
      </c>
      <c r="O91" s="34">
        <f t="shared" si="72"/>
        <v>0</v>
      </c>
      <c r="P91" s="11"/>
    </row>
    <row r="92" spans="1:16" s="10" customFormat="1" ht="93.75" customHeight="1" x14ac:dyDescent="0.35">
      <c r="A92" s="76"/>
      <c r="B92" s="76"/>
      <c r="C92" s="43" t="s">
        <v>46</v>
      </c>
      <c r="D92" s="42">
        <f t="shared" ref="D92:K92" si="73">D111</f>
        <v>422982.3</v>
      </c>
      <c r="E92" s="42">
        <f t="shared" si="73"/>
        <v>0</v>
      </c>
      <c r="F92" s="42">
        <f t="shared" si="73"/>
        <v>0</v>
      </c>
      <c r="G92" s="42">
        <f t="shared" si="73"/>
        <v>0</v>
      </c>
      <c r="H92" s="42">
        <f t="shared" si="73"/>
        <v>0</v>
      </c>
      <c r="I92" s="42">
        <f t="shared" si="73"/>
        <v>3316.5</v>
      </c>
      <c r="J92" s="42">
        <f t="shared" si="73"/>
        <v>13873.4</v>
      </c>
      <c r="K92" s="42">
        <f t="shared" si="73"/>
        <v>257414.18</v>
      </c>
      <c r="L92" s="42">
        <f>L112</f>
        <v>283223.09999999998</v>
      </c>
      <c r="M92" s="34">
        <f>M112</f>
        <v>0</v>
      </c>
      <c r="N92" s="42">
        <f>N111</f>
        <v>0</v>
      </c>
      <c r="O92" s="42">
        <f>O111</f>
        <v>0</v>
      </c>
      <c r="P92" s="11"/>
    </row>
    <row r="93" spans="1:16" s="10" customFormat="1" ht="96" customHeight="1" x14ac:dyDescent="0.35">
      <c r="A93" s="76"/>
      <c r="B93" s="76"/>
      <c r="C93" s="43" t="s">
        <v>45</v>
      </c>
      <c r="D93" s="42">
        <f t="shared" ref="D93" si="74">D114</f>
        <v>334988.19999999995</v>
      </c>
      <c r="E93" s="42">
        <f t="shared" ref="E93:K93" si="75">E114</f>
        <v>0</v>
      </c>
      <c r="F93" s="42">
        <f t="shared" si="75"/>
        <v>0</v>
      </c>
      <c r="G93" s="42">
        <f t="shared" si="75"/>
        <v>0</v>
      </c>
      <c r="H93" s="42">
        <f t="shared" si="75"/>
        <v>0</v>
      </c>
      <c r="I93" s="42">
        <f t="shared" si="75"/>
        <v>65408</v>
      </c>
      <c r="J93" s="42">
        <f t="shared" si="75"/>
        <v>87809.4</v>
      </c>
      <c r="K93" s="42">
        <f t="shared" si="75"/>
        <v>50069</v>
      </c>
      <c r="L93" s="42">
        <f>L114</f>
        <v>133021.6</v>
      </c>
      <c r="M93" s="33">
        <f>M114</f>
        <v>0</v>
      </c>
      <c r="N93" s="42">
        <f>N114</f>
        <v>0</v>
      </c>
      <c r="O93" s="42">
        <f>O114</f>
        <v>0</v>
      </c>
      <c r="P93" s="11"/>
    </row>
    <row r="94" spans="1:16" s="10" customFormat="1" ht="34.5" customHeight="1" x14ac:dyDescent="0.35">
      <c r="A94" s="76"/>
      <c r="B94" s="76"/>
      <c r="C94" s="37" t="s">
        <v>105</v>
      </c>
      <c r="D94" s="33">
        <f>D115</f>
        <v>21472.1</v>
      </c>
      <c r="E94" s="33">
        <f>E115</f>
        <v>0</v>
      </c>
      <c r="F94" s="33">
        <f t="shared" ref="F94:J94" si="76">F115</f>
        <v>0</v>
      </c>
      <c r="G94" s="33">
        <f t="shared" si="76"/>
        <v>0</v>
      </c>
      <c r="H94" s="33">
        <f t="shared" si="76"/>
        <v>0</v>
      </c>
      <c r="I94" s="33">
        <f t="shared" si="76"/>
        <v>2125.5</v>
      </c>
      <c r="J94" s="33">
        <f t="shared" si="76"/>
        <v>2147.6</v>
      </c>
      <c r="K94" s="33">
        <f>K116</f>
        <v>8380.6</v>
      </c>
      <c r="L94" s="35">
        <f>L116</f>
        <v>8973.9</v>
      </c>
      <c r="M94" s="33">
        <f>M116</f>
        <v>0</v>
      </c>
      <c r="N94" s="40">
        <f>N116</f>
        <v>6280</v>
      </c>
      <c r="O94" s="33">
        <f>O116</f>
        <v>0</v>
      </c>
      <c r="P94" s="11"/>
    </row>
    <row r="95" spans="1:16" s="10" customFormat="1" ht="46.5" customHeight="1" x14ac:dyDescent="0.35">
      <c r="A95" s="76"/>
      <c r="B95" s="76"/>
      <c r="C95" s="37" t="s">
        <v>48</v>
      </c>
      <c r="D95" s="33">
        <f>E95+F95+G95+H95+I95+J95+K95+L95+M95+N95+O95</f>
        <v>6344</v>
      </c>
      <c r="E95" s="33">
        <f>E117</f>
        <v>0</v>
      </c>
      <c r="F95" s="33">
        <f t="shared" ref="F95:J95" si="77">F117</f>
        <v>0</v>
      </c>
      <c r="G95" s="33">
        <f t="shared" si="77"/>
        <v>0</v>
      </c>
      <c r="H95" s="33">
        <f t="shared" si="77"/>
        <v>0</v>
      </c>
      <c r="I95" s="33">
        <f t="shared" si="77"/>
        <v>0</v>
      </c>
      <c r="J95" s="33">
        <f t="shared" si="77"/>
        <v>0</v>
      </c>
      <c r="K95" s="33">
        <f>K117</f>
        <v>0</v>
      </c>
      <c r="L95" s="35">
        <f>L118</f>
        <v>6344</v>
      </c>
      <c r="M95" s="33">
        <f>M118</f>
        <v>0</v>
      </c>
      <c r="N95" s="33">
        <f t="shared" ref="N95:O95" si="78">N118</f>
        <v>0</v>
      </c>
      <c r="O95" s="33">
        <f t="shared" si="78"/>
        <v>0</v>
      </c>
      <c r="P95" s="11"/>
    </row>
    <row r="96" spans="1:16" s="10" customFormat="1" ht="20.25" customHeight="1" x14ac:dyDescent="0.35">
      <c r="A96" s="76"/>
      <c r="B96" s="76"/>
      <c r="C96" s="67" t="s">
        <v>49</v>
      </c>
      <c r="D96" s="62">
        <f t="shared" ref="D96:K96" si="79">D119</f>
        <v>13848.9</v>
      </c>
      <c r="E96" s="62">
        <f t="shared" si="79"/>
        <v>0</v>
      </c>
      <c r="F96" s="62">
        <f t="shared" si="79"/>
        <v>0</v>
      </c>
      <c r="G96" s="62">
        <f t="shared" si="79"/>
        <v>0</v>
      </c>
      <c r="H96" s="62">
        <f t="shared" si="79"/>
        <v>0</v>
      </c>
      <c r="I96" s="62">
        <f t="shared" si="79"/>
        <v>2125.5</v>
      </c>
      <c r="J96" s="62">
        <f t="shared" si="79"/>
        <v>868.4</v>
      </c>
      <c r="K96" s="62">
        <f t="shared" si="79"/>
        <v>8380.6</v>
      </c>
      <c r="L96" s="64">
        <f>L120</f>
        <v>2629.9</v>
      </c>
      <c r="M96" s="19"/>
      <c r="N96" s="70">
        <f>N120</f>
        <v>6280</v>
      </c>
      <c r="O96" s="62">
        <f>O119</f>
        <v>0</v>
      </c>
      <c r="P96" s="11"/>
    </row>
    <row r="97" spans="1:19" s="10" customFormat="1" ht="48.75" customHeight="1" x14ac:dyDescent="0.35">
      <c r="A97" s="76"/>
      <c r="B97" s="76"/>
      <c r="C97" s="69"/>
      <c r="D97" s="63"/>
      <c r="E97" s="63"/>
      <c r="F97" s="63"/>
      <c r="G97" s="63"/>
      <c r="H97" s="63"/>
      <c r="I97" s="63"/>
      <c r="J97" s="63"/>
      <c r="K97" s="63"/>
      <c r="L97" s="65"/>
      <c r="M97" s="34">
        <f>M120</f>
        <v>0</v>
      </c>
      <c r="N97" s="71"/>
      <c r="O97" s="63"/>
      <c r="P97" s="11"/>
    </row>
    <row r="98" spans="1:19" s="10" customFormat="1" ht="27.75" customHeight="1" x14ac:dyDescent="0.35">
      <c r="A98" s="76"/>
      <c r="B98" s="76"/>
      <c r="C98" s="67" t="s">
        <v>89</v>
      </c>
      <c r="D98" s="62">
        <f>E98+F98+G98+H98+I98+J98+K98+L98+M99+N98+O98</f>
        <v>7623.2</v>
      </c>
      <c r="E98" s="62">
        <v>0</v>
      </c>
      <c r="F98" s="62">
        <v>0</v>
      </c>
      <c r="G98" s="62">
        <v>0</v>
      </c>
      <c r="H98" s="62">
        <v>0</v>
      </c>
      <c r="I98" s="62">
        <v>0</v>
      </c>
      <c r="J98" s="62">
        <f>J121</f>
        <v>1279.2</v>
      </c>
      <c r="K98" s="62">
        <f>K121</f>
        <v>0</v>
      </c>
      <c r="L98" s="62">
        <f>L122</f>
        <v>6344</v>
      </c>
      <c r="M98" s="24"/>
      <c r="N98" s="62">
        <f>N122</f>
        <v>0</v>
      </c>
      <c r="O98" s="62">
        <f>O121</f>
        <v>0</v>
      </c>
      <c r="P98" s="11"/>
    </row>
    <row r="99" spans="1:19" s="10" customFormat="1" ht="61.5" customHeight="1" x14ac:dyDescent="0.35">
      <c r="A99" s="76"/>
      <c r="B99" s="76"/>
      <c r="C99" s="69"/>
      <c r="D99" s="63"/>
      <c r="E99" s="63"/>
      <c r="F99" s="63"/>
      <c r="G99" s="63"/>
      <c r="H99" s="63"/>
      <c r="I99" s="63"/>
      <c r="J99" s="63"/>
      <c r="K99" s="63"/>
      <c r="L99" s="63"/>
      <c r="M99" s="34">
        <f t="shared" ref="M99:O100" si="80">M122</f>
        <v>0</v>
      </c>
      <c r="N99" s="63"/>
      <c r="O99" s="63"/>
      <c r="P99" s="11"/>
    </row>
    <row r="100" spans="1:19" s="10" customFormat="1" ht="50.25" customHeight="1" x14ac:dyDescent="0.35">
      <c r="A100" s="76"/>
      <c r="B100" s="76"/>
      <c r="C100" s="38" t="s">
        <v>106</v>
      </c>
      <c r="D100" s="41">
        <f>D123</f>
        <v>29780.199999999997</v>
      </c>
      <c r="E100" s="41">
        <f t="shared" ref="E100:L100" si="81">E123</f>
        <v>0</v>
      </c>
      <c r="F100" s="41">
        <f t="shared" si="81"/>
        <v>0</v>
      </c>
      <c r="G100" s="41">
        <f t="shared" si="81"/>
        <v>0</v>
      </c>
      <c r="H100" s="41">
        <f t="shared" si="81"/>
        <v>0</v>
      </c>
      <c r="I100" s="41">
        <f t="shared" si="81"/>
        <v>3464</v>
      </c>
      <c r="J100" s="41">
        <f t="shared" si="81"/>
        <v>2136</v>
      </c>
      <c r="K100" s="41">
        <f t="shared" si="81"/>
        <v>21180.2</v>
      </c>
      <c r="L100" s="41">
        <f t="shared" si="81"/>
        <v>3000</v>
      </c>
      <c r="M100" s="42">
        <f t="shared" si="80"/>
        <v>0</v>
      </c>
      <c r="N100" s="41">
        <f t="shared" si="80"/>
        <v>0</v>
      </c>
      <c r="O100" s="41">
        <f t="shared" si="80"/>
        <v>0</v>
      </c>
      <c r="P100" s="11"/>
    </row>
    <row r="101" spans="1:19" s="10" customFormat="1" ht="21.75" customHeight="1" x14ac:dyDescent="0.35">
      <c r="A101" s="76"/>
      <c r="B101" s="76"/>
      <c r="C101" s="67" t="s">
        <v>95</v>
      </c>
      <c r="D101" s="62">
        <f t="shared" ref="D101:L101" si="82">D124</f>
        <v>20591.3</v>
      </c>
      <c r="E101" s="62">
        <f t="shared" si="82"/>
        <v>0</v>
      </c>
      <c r="F101" s="62">
        <f t="shared" si="82"/>
        <v>0</v>
      </c>
      <c r="G101" s="62">
        <f t="shared" si="82"/>
        <v>0</v>
      </c>
      <c r="H101" s="62">
        <f t="shared" si="82"/>
        <v>0</v>
      </c>
      <c r="I101" s="62">
        <f t="shared" si="82"/>
        <v>0</v>
      </c>
      <c r="J101" s="62">
        <f t="shared" si="82"/>
        <v>0</v>
      </c>
      <c r="K101" s="62">
        <f t="shared" si="82"/>
        <v>17591.3</v>
      </c>
      <c r="L101" s="64">
        <f t="shared" si="82"/>
        <v>3000</v>
      </c>
      <c r="M101" s="19"/>
      <c r="N101" s="70">
        <f>N124</f>
        <v>0</v>
      </c>
      <c r="O101" s="62">
        <f>O124</f>
        <v>0</v>
      </c>
      <c r="P101" s="11"/>
    </row>
    <row r="102" spans="1:19" s="10" customFormat="1" ht="52.5" customHeight="1" x14ac:dyDescent="0.35">
      <c r="A102" s="76"/>
      <c r="B102" s="76"/>
      <c r="C102" s="69"/>
      <c r="D102" s="63"/>
      <c r="E102" s="63"/>
      <c r="F102" s="63"/>
      <c r="G102" s="63"/>
      <c r="H102" s="63"/>
      <c r="I102" s="63"/>
      <c r="J102" s="63"/>
      <c r="K102" s="63"/>
      <c r="L102" s="65"/>
      <c r="M102" s="34">
        <f>M125</f>
        <v>0</v>
      </c>
      <c r="N102" s="71"/>
      <c r="O102" s="63"/>
      <c r="P102" s="11"/>
    </row>
    <row r="103" spans="1:19" s="10" customFormat="1" ht="82.5" customHeight="1" x14ac:dyDescent="0.35">
      <c r="A103" s="76"/>
      <c r="B103" s="76"/>
      <c r="C103" s="43" t="s">
        <v>94</v>
      </c>
      <c r="D103" s="42">
        <f t="shared" ref="D103:I103" si="83">D126</f>
        <v>9188.9</v>
      </c>
      <c r="E103" s="42">
        <f t="shared" si="83"/>
        <v>0</v>
      </c>
      <c r="F103" s="42">
        <f t="shared" si="83"/>
        <v>0</v>
      </c>
      <c r="G103" s="42">
        <f t="shared" si="83"/>
        <v>0</v>
      </c>
      <c r="H103" s="42">
        <f t="shared" si="83"/>
        <v>0</v>
      </c>
      <c r="I103" s="42">
        <f t="shared" si="83"/>
        <v>3464</v>
      </c>
      <c r="J103" s="42">
        <v>2136</v>
      </c>
      <c r="K103" s="42">
        <f>K126</f>
        <v>3588.9</v>
      </c>
      <c r="L103" s="42">
        <f>L126</f>
        <v>0</v>
      </c>
      <c r="M103" s="42">
        <f>M126</f>
        <v>0</v>
      </c>
      <c r="N103" s="42">
        <f>N126</f>
        <v>0</v>
      </c>
      <c r="O103" s="42">
        <f>O126</f>
        <v>0</v>
      </c>
      <c r="P103" s="11"/>
    </row>
    <row r="104" spans="1:19" s="10" customFormat="1" ht="36.75" customHeight="1" x14ac:dyDescent="0.35">
      <c r="A104" s="76"/>
      <c r="B104" s="76"/>
      <c r="C104" s="43" t="s">
        <v>5</v>
      </c>
      <c r="D104" s="42">
        <f>D127</f>
        <v>0</v>
      </c>
      <c r="E104" s="42">
        <f>E127</f>
        <v>0</v>
      </c>
      <c r="F104" s="42">
        <f t="shared" ref="F104:O104" si="84">F127</f>
        <v>0</v>
      </c>
      <c r="G104" s="42">
        <f t="shared" si="84"/>
        <v>0</v>
      </c>
      <c r="H104" s="42">
        <f t="shared" si="84"/>
        <v>0</v>
      </c>
      <c r="I104" s="42">
        <f t="shared" si="84"/>
        <v>0</v>
      </c>
      <c r="J104" s="42">
        <f t="shared" si="84"/>
        <v>0</v>
      </c>
      <c r="K104" s="42">
        <f t="shared" si="84"/>
        <v>0</v>
      </c>
      <c r="L104" s="42">
        <f t="shared" si="84"/>
        <v>0</v>
      </c>
      <c r="M104" s="42">
        <f>M127</f>
        <v>0</v>
      </c>
      <c r="N104" s="42">
        <f t="shared" si="84"/>
        <v>0</v>
      </c>
      <c r="O104" s="42">
        <f t="shared" si="84"/>
        <v>0</v>
      </c>
      <c r="P104" s="11"/>
    </row>
    <row r="105" spans="1:19" s="10" customFormat="1" ht="39" customHeight="1" x14ac:dyDescent="0.4">
      <c r="A105" s="76" t="s">
        <v>61</v>
      </c>
      <c r="B105" s="76" t="s">
        <v>57</v>
      </c>
      <c r="C105" s="43" t="s">
        <v>0</v>
      </c>
      <c r="D105" s="42">
        <f>D106+D107+D115+D123+D127</f>
        <v>809222.79999999993</v>
      </c>
      <c r="E105" s="42">
        <f t="shared" ref="E105:J105" si="85">E106+E107+E119+E121+E124+E126+E127</f>
        <v>0</v>
      </c>
      <c r="F105" s="42">
        <f t="shared" si="85"/>
        <v>0</v>
      </c>
      <c r="G105" s="42">
        <f t="shared" si="85"/>
        <v>0</v>
      </c>
      <c r="H105" s="42">
        <f t="shared" si="85"/>
        <v>0</v>
      </c>
      <c r="I105" s="42">
        <f t="shared" si="85"/>
        <v>74314</v>
      </c>
      <c r="J105" s="42">
        <f t="shared" si="85"/>
        <v>105966.39999999998</v>
      </c>
      <c r="K105" s="42">
        <f>K106+K108+K119+K121+K124+K126+K127</f>
        <v>337043.98</v>
      </c>
      <c r="L105" s="42">
        <f>L106+L108+L116+L124+L126+L127</f>
        <v>428218.6</v>
      </c>
      <c r="M105" s="42">
        <f>M106+M108+M120+M122+M125+M126+M127</f>
        <v>0</v>
      </c>
      <c r="N105" s="42">
        <f>N106+N108+N120+N122+N124+N126+N127</f>
        <v>6280</v>
      </c>
      <c r="O105" s="42">
        <f>O106+O108+O120+O121+O124+O126+O127</f>
        <v>0</v>
      </c>
      <c r="P105" s="11"/>
      <c r="S105" s="25"/>
    </row>
    <row r="106" spans="1:19" s="10" customFormat="1" ht="42" customHeight="1" x14ac:dyDescent="0.35">
      <c r="A106" s="76"/>
      <c r="B106" s="76"/>
      <c r="C106" s="43" t="s">
        <v>38</v>
      </c>
      <c r="D106" s="33">
        <f>E106+F106+G106+H106+I106+J106+K106+L106+M106+N106+O106</f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11"/>
    </row>
    <row r="107" spans="1:19" s="10" customFormat="1" ht="18" customHeight="1" x14ac:dyDescent="0.35">
      <c r="A107" s="76"/>
      <c r="B107" s="76"/>
      <c r="C107" s="73" t="s">
        <v>44</v>
      </c>
      <c r="D107" s="62">
        <f>E107+F107+G107+H107+I107+J107+171318.5+L108+M108+N108+O107</f>
        <v>757970.5</v>
      </c>
      <c r="E107" s="62">
        <f t="shared" ref="E107:J107" si="86">E111+E114</f>
        <v>0</v>
      </c>
      <c r="F107" s="62">
        <f t="shared" si="86"/>
        <v>0</v>
      </c>
      <c r="G107" s="62">
        <f t="shared" si="86"/>
        <v>0</v>
      </c>
      <c r="H107" s="62">
        <f t="shared" si="86"/>
        <v>0</v>
      </c>
      <c r="I107" s="62">
        <f t="shared" si="86"/>
        <v>68724.5</v>
      </c>
      <c r="J107" s="62">
        <f t="shared" si="86"/>
        <v>101682.79999999999</v>
      </c>
      <c r="K107" s="29">
        <v>5</v>
      </c>
      <c r="L107" s="30">
        <v>5</v>
      </c>
      <c r="M107" s="19"/>
      <c r="N107" s="27"/>
      <c r="O107" s="62">
        <f>O111+O114</f>
        <v>0</v>
      </c>
      <c r="P107" s="11"/>
    </row>
    <row r="108" spans="1:19" s="10" customFormat="1" ht="28.5" customHeight="1" x14ac:dyDescent="0.4">
      <c r="A108" s="76"/>
      <c r="B108" s="76"/>
      <c r="C108" s="74"/>
      <c r="D108" s="63"/>
      <c r="E108" s="63"/>
      <c r="F108" s="63"/>
      <c r="G108" s="63"/>
      <c r="H108" s="63"/>
      <c r="I108" s="63"/>
      <c r="J108" s="63"/>
      <c r="K108" s="34">
        <f>K111+K114</f>
        <v>307483.18</v>
      </c>
      <c r="L108" s="34">
        <f>L112+L114</f>
        <v>416244.69999999995</v>
      </c>
      <c r="M108" s="34">
        <f>M112+M114</f>
        <v>0</v>
      </c>
      <c r="N108" s="34">
        <v>0</v>
      </c>
      <c r="O108" s="63"/>
      <c r="P108" s="11"/>
      <c r="S108" s="25"/>
    </row>
    <row r="109" spans="1:19" s="10" customFormat="1" ht="18.75" customHeight="1" x14ac:dyDescent="0.35">
      <c r="A109" s="76"/>
      <c r="B109" s="76"/>
      <c r="C109" s="67" t="s">
        <v>48</v>
      </c>
      <c r="D109" s="62">
        <f>E109+F109+G109+H109+I109+J109+K109+L110+M110+N110+O110</f>
        <v>128157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31">
        <v>5</v>
      </c>
      <c r="M109" s="41"/>
      <c r="N109" s="41"/>
      <c r="O109" s="41"/>
      <c r="P109" s="11"/>
    </row>
    <row r="110" spans="1:19" s="10" customFormat="1" ht="33.75" customHeight="1" x14ac:dyDescent="0.35">
      <c r="A110" s="76"/>
      <c r="B110" s="76"/>
      <c r="C110" s="69"/>
      <c r="D110" s="63"/>
      <c r="E110" s="63"/>
      <c r="F110" s="63"/>
      <c r="G110" s="63"/>
      <c r="H110" s="63"/>
      <c r="I110" s="63"/>
      <c r="J110" s="63"/>
      <c r="K110" s="63"/>
      <c r="L110" s="41">
        <v>128157</v>
      </c>
      <c r="M110" s="41">
        <v>0</v>
      </c>
      <c r="N110" s="41">
        <v>0</v>
      </c>
      <c r="O110" s="41">
        <v>0</v>
      </c>
      <c r="P110" s="11"/>
    </row>
    <row r="111" spans="1:19" s="10" customFormat="1" ht="28.5" customHeight="1" x14ac:dyDescent="0.35">
      <c r="A111" s="76"/>
      <c r="B111" s="76"/>
      <c r="C111" s="67" t="s">
        <v>46</v>
      </c>
      <c r="D111" s="62">
        <f>E111+F111+G111+H111+I111+J111+122569.3+L112+M112+N111+O111</f>
        <v>422982.3</v>
      </c>
      <c r="E111" s="62">
        <f>E119</f>
        <v>0</v>
      </c>
      <c r="F111" s="62">
        <f>F119</f>
        <v>0</v>
      </c>
      <c r="G111" s="62">
        <f>G119</f>
        <v>0</v>
      </c>
      <c r="H111" s="62">
        <f>H119</f>
        <v>0</v>
      </c>
      <c r="I111" s="62">
        <v>3316.5</v>
      </c>
      <c r="J111" s="62">
        <v>13873.4</v>
      </c>
      <c r="K111" s="62">
        <v>257414.18</v>
      </c>
      <c r="L111" s="29">
        <v>5</v>
      </c>
      <c r="M111" s="19"/>
      <c r="N111" s="62">
        <v>0</v>
      </c>
      <c r="O111" s="62">
        <v>0</v>
      </c>
      <c r="P111" s="11"/>
    </row>
    <row r="112" spans="1:19" s="10" customFormat="1" ht="60.75" customHeight="1" x14ac:dyDescent="0.35">
      <c r="A112" s="76"/>
      <c r="B112" s="76"/>
      <c r="C112" s="69"/>
      <c r="D112" s="72"/>
      <c r="E112" s="72"/>
      <c r="F112" s="72"/>
      <c r="G112" s="72"/>
      <c r="H112" s="72"/>
      <c r="I112" s="72"/>
      <c r="J112" s="72"/>
      <c r="K112" s="72"/>
      <c r="L112" s="41">
        <v>283223.09999999998</v>
      </c>
      <c r="M112" s="41">
        <v>0</v>
      </c>
      <c r="N112" s="72"/>
      <c r="O112" s="72"/>
      <c r="P112" s="11"/>
    </row>
    <row r="113" spans="1:16" s="10" customFormat="1" ht="25.5" customHeight="1" x14ac:dyDescent="0.35">
      <c r="A113" s="76"/>
      <c r="B113" s="76"/>
      <c r="C113" s="73" t="s">
        <v>59</v>
      </c>
      <c r="D113" s="33"/>
      <c r="E113" s="33"/>
      <c r="F113" s="33"/>
      <c r="G113" s="33"/>
      <c r="H113" s="33"/>
      <c r="I113" s="33"/>
      <c r="J113" s="35"/>
      <c r="K113" s="35"/>
      <c r="L113" s="29">
        <v>5</v>
      </c>
      <c r="M113" s="33"/>
      <c r="N113" s="33"/>
      <c r="O113" s="33"/>
      <c r="P113" s="11"/>
    </row>
    <row r="114" spans="1:16" s="10" customFormat="1" ht="57.75" customHeight="1" x14ac:dyDescent="0.35">
      <c r="A114" s="76"/>
      <c r="B114" s="76"/>
      <c r="C114" s="74"/>
      <c r="D114" s="34">
        <f>E114+F114+G114+H114+I114+J114+48749.2+L114+M114+N114+O114</f>
        <v>334988.19999999995</v>
      </c>
      <c r="E114" s="34">
        <v>0</v>
      </c>
      <c r="F114" s="34">
        <v>0</v>
      </c>
      <c r="G114" s="34">
        <v>0</v>
      </c>
      <c r="H114" s="34">
        <v>0</v>
      </c>
      <c r="I114" s="34">
        <v>65408</v>
      </c>
      <c r="J114" s="36">
        <v>87809.4</v>
      </c>
      <c r="K114" s="36">
        <v>50069</v>
      </c>
      <c r="L114" s="34">
        <v>133021.6</v>
      </c>
      <c r="M114" s="34">
        <v>0</v>
      </c>
      <c r="N114" s="34">
        <v>0</v>
      </c>
      <c r="O114" s="34">
        <v>0</v>
      </c>
      <c r="P114" s="11"/>
    </row>
    <row r="115" spans="1:16" s="10" customFormat="1" ht="18" customHeight="1" x14ac:dyDescent="0.35">
      <c r="A115" s="76"/>
      <c r="B115" s="76"/>
      <c r="C115" s="67" t="s">
        <v>105</v>
      </c>
      <c r="D115" s="62">
        <f>E115+F115+G115+H115+I115+J115+1945.1+L116+M116+N116+O116</f>
        <v>21472.1</v>
      </c>
      <c r="E115" s="62">
        <f>E119+E121</f>
        <v>0</v>
      </c>
      <c r="F115" s="62">
        <f t="shared" ref="F115:J115" si="87">F119+F121</f>
        <v>0</v>
      </c>
      <c r="G115" s="62">
        <f t="shared" si="87"/>
        <v>0</v>
      </c>
      <c r="H115" s="62">
        <f t="shared" si="87"/>
        <v>0</v>
      </c>
      <c r="I115" s="62">
        <f t="shared" si="87"/>
        <v>2125.5</v>
      </c>
      <c r="J115" s="62">
        <f t="shared" si="87"/>
        <v>2147.6</v>
      </c>
      <c r="K115" s="31">
        <v>5</v>
      </c>
      <c r="L115" s="31">
        <v>5</v>
      </c>
      <c r="M115" s="41"/>
      <c r="N115" s="41"/>
      <c r="O115" s="41"/>
      <c r="P115" s="11"/>
    </row>
    <row r="116" spans="1:16" s="10" customFormat="1" ht="31.5" customHeight="1" x14ac:dyDescent="0.35">
      <c r="A116" s="76"/>
      <c r="B116" s="76"/>
      <c r="C116" s="69"/>
      <c r="D116" s="63"/>
      <c r="E116" s="63"/>
      <c r="F116" s="63"/>
      <c r="G116" s="63"/>
      <c r="H116" s="63"/>
      <c r="I116" s="63"/>
      <c r="J116" s="63"/>
      <c r="K116" s="17">
        <f>K119+K121</f>
        <v>8380.6</v>
      </c>
      <c r="L116" s="41">
        <f>L120+L122</f>
        <v>8973.9</v>
      </c>
      <c r="M116" s="60">
        <f>M120+M122</f>
        <v>0</v>
      </c>
      <c r="N116" s="60">
        <f t="shared" ref="N116:O116" si="88">N120+N122</f>
        <v>6280</v>
      </c>
      <c r="O116" s="60">
        <f t="shared" si="88"/>
        <v>0</v>
      </c>
      <c r="P116" s="11"/>
    </row>
    <row r="117" spans="1:16" s="10" customFormat="1" ht="14.25" customHeight="1" x14ac:dyDescent="0.35">
      <c r="A117" s="76"/>
      <c r="B117" s="76"/>
      <c r="C117" s="76" t="s">
        <v>48</v>
      </c>
      <c r="D117" s="75">
        <f>E117+F117+G117+H117+I117+J117+K117+L118+M118+N118+O118</f>
        <v>6344</v>
      </c>
      <c r="E117" s="75">
        <v>0</v>
      </c>
      <c r="F117" s="75">
        <v>0</v>
      </c>
      <c r="G117" s="75">
        <v>0</v>
      </c>
      <c r="H117" s="75">
        <v>0</v>
      </c>
      <c r="I117" s="75">
        <v>0</v>
      </c>
      <c r="J117" s="75">
        <v>0</v>
      </c>
      <c r="K117" s="75">
        <v>0</v>
      </c>
      <c r="L117" s="29">
        <v>5</v>
      </c>
      <c r="M117" s="58"/>
      <c r="N117" s="58"/>
      <c r="O117" s="58"/>
      <c r="P117" s="11"/>
    </row>
    <row r="118" spans="1:16" s="10" customFormat="1" ht="34.5" customHeight="1" x14ac:dyDescent="0.35">
      <c r="A118" s="76"/>
      <c r="B118" s="76"/>
      <c r="C118" s="76"/>
      <c r="D118" s="75"/>
      <c r="E118" s="75"/>
      <c r="F118" s="75"/>
      <c r="G118" s="75"/>
      <c r="H118" s="75"/>
      <c r="I118" s="75"/>
      <c r="J118" s="75"/>
      <c r="K118" s="75"/>
      <c r="L118" s="34">
        <v>6344</v>
      </c>
      <c r="M118" s="59">
        <v>0</v>
      </c>
      <c r="N118" s="59">
        <v>0</v>
      </c>
      <c r="O118" s="59">
        <v>0</v>
      </c>
      <c r="P118" s="11"/>
    </row>
    <row r="119" spans="1:16" s="10" customFormat="1" ht="19.5" customHeight="1" x14ac:dyDescent="0.35">
      <c r="A119" s="76"/>
      <c r="B119" s="76"/>
      <c r="C119" s="73" t="s">
        <v>58</v>
      </c>
      <c r="D119" s="62">
        <f>E119+F119+G119+H119+I119+J119+1945.1+L120+M120+N120+O119</f>
        <v>13848.9</v>
      </c>
      <c r="E119" s="62">
        <v>0</v>
      </c>
      <c r="F119" s="62">
        <v>0</v>
      </c>
      <c r="G119" s="62">
        <v>0</v>
      </c>
      <c r="H119" s="62">
        <v>0</v>
      </c>
      <c r="I119" s="62">
        <v>2125.5</v>
      </c>
      <c r="J119" s="62">
        <v>868.4</v>
      </c>
      <c r="K119" s="62">
        <v>8380.6</v>
      </c>
      <c r="L119" s="29">
        <v>5</v>
      </c>
      <c r="M119" s="29"/>
      <c r="N119" s="27"/>
      <c r="O119" s="62">
        <v>0</v>
      </c>
      <c r="P119" s="11"/>
    </row>
    <row r="120" spans="1:16" s="10" customFormat="1" ht="50.25" customHeight="1" x14ac:dyDescent="0.35">
      <c r="A120" s="76"/>
      <c r="B120" s="76"/>
      <c r="C120" s="74"/>
      <c r="D120" s="63"/>
      <c r="E120" s="63"/>
      <c r="F120" s="63"/>
      <c r="G120" s="63"/>
      <c r="H120" s="63"/>
      <c r="I120" s="63"/>
      <c r="J120" s="63"/>
      <c r="K120" s="63"/>
      <c r="L120" s="41">
        <v>2629.9</v>
      </c>
      <c r="M120" s="60">
        <v>0</v>
      </c>
      <c r="N120" s="60">
        <v>6280</v>
      </c>
      <c r="O120" s="63"/>
      <c r="P120" s="11"/>
    </row>
    <row r="121" spans="1:16" s="10" customFormat="1" ht="21.75" customHeight="1" x14ac:dyDescent="0.35">
      <c r="A121" s="76"/>
      <c r="B121" s="76"/>
      <c r="C121" s="67" t="s">
        <v>89</v>
      </c>
      <c r="D121" s="62">
        <f>E121+F121+G121+H121+I121+J121+K121+L122+M122+N122+O121</f>
        <v>7623.2</v>
      </c>
      <c r="E121" s="62">
        <v>0</v>
      </c>
      <c r="F121" s="62">
        <v>0</v>
      </c>
      <c r="G121" s="62">
        <v>0</v>
      </c>
      <c r="H121" s="62">
        <v>0</v>
      </c>
      <c r="I121" s="62">
        <v>0</v>
      </c>
      <c r="J121" s="62">
        <v>1279.2</v>
      </c>
      <c r="K121" s="64">
        <v>0</v>
      </c>
      <c r="L121" s="29">
        <v>5</v>
      </c>
      <c r="M121" s="26"/>
      <c r="N121" s="27"/>
      <c r="O121" s="70">
        <v>0</v>
      </c>
      <c r="P121" s="11"/>
    </row>
    <row r="122" spans="1:16" s="10" customFormat="1" ht="72" customHeight="1" x14ac:dyDescent="0.35">
      <c r="A122" s="76"/>
      <c r="B122" s="76"/>
      <c r="C122" s="69"/>
      <c r="D122" s="63"/>
      <c r="E122" s="63"/>
      <c r="F122" s="63"/>
      <c r="G122" s="63"/>
      <c r="H122" s="63"/>
      <c r="I122" s="63"/>
      <c r="J122" s="63"/>
      <c r="K122" s="65"/>
      <c r="L122" s="34">
        <v>6344</v>
      </c>
      <c r="M122" s="59">
        <v>0</v>
      </c>
      <c r="N122" s="59">
        <v>0</v>
      </c>
      <c r="O122" s="71"/>
      <c r="P122" s="11"/>
    </row>
    <row r="123" spans="1:16" s="10" customFormat="1" ht="45" customHeight="1" x14ac:dyDescent="0.35">
      <c r="A123" s="76"/>
      <c r="B123" s="76"/>
      <c r="C123" s="38" t="s">
        <v>106</v>
      </c>
      <c r="D123" s="41">
        <f>D124+D126</f>
        <v>29780.199999999997</v>
      </c>
      <c r="E123" s="41">
        <f t="shared" ref="E123:O123" si="89">E124+E126</f>
        <v>0</v>
      </c>
      <c r="F123" s="41">
        <f t="shared" si="89"/>
        <v>0</v>
      </c>
      <c r="G123" s="41">
        <f t="shared" si="89"/>
        <v>0</v>
      </c>
      <c r="H123" s="41">
        <f t="shared" si="89"/>
        <v>0</v>
      </c>
      <c r="I123" s="41">
        <f t="shared" si="89"/>
        <v>3464</v>
      </c>
      <c r="J123" s="41">
        <f t="shared" si="89"/>
        <v>2136</v>
      </c>
      <c r="K123" s="41">
        <f t="shared" si="89"/>
        <v>21180.2</v>
      </c>
      <c r="L123" s="41">
        <f t="shared" si="89"/>
        <v>3000</v>
      </c>
      <c r="M123" s="41">
        <f t="shared" si="89"/>
        <v>0</v>
      </c>
      <c r="N123" s="41">
        <f t="shared" si="89"/>
        <v>0</v>
      </c>
      <c r="O123" s="41">
        <f t="shared" si="89"/>
        <v>0</v>
      </c>
      <c r="P123" s="11"/>
    </row>
    <row r="124" spans="1:16" s="10" customFormat="1" ht="28.5" customHeight="1" x14ac:dyDescent="0.35">
      <c r="A124" s="76"/>
      <c r="B124" s="76"/>
      <c r="C124" s="67" t="s">
        <v>95</v>
      </c>
      <c r="D124" s="62">
        <f>E124+F124+G124+H124+I124+J124+K124+L124+M125+N124+O124</f>
        <v>20591.3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17591.3</v>
      </c>
      <c r="L124" s="64">
        <v>3000</v>
      </c>
      <c r="M124" s="19"/>
      <c r="N124" s="70">
        <v>0</v>
      </c>
      <c r="O124" s="62">
        <v>0</v>
      </c>
      <c r="P124" s="11"/>
    </row>
    <row r="125" spans="1:16" s="10" customFormat="1" ht="48.75" customHeight="1" x14ac:dyDescent="0.35">
      <c r="A125" s="76"/>
      <c r="B125" s="76"/>
      <c r="C125" s="69"/>
      <c r="D125" s="63"/>
      <c r="E125" s="63"/>
      <c r="F125" s="63"/>
      <c r="G125" s="63"/>
      <c r="H125" s="63"/>
      <c r="I125" s="63"/>
      <c r="J125" s="63"/>
      <c r="K125" s="63"/>
      <c r="L125" s="65"/>
      <c r="M125" s="34">
        <v>0</v>
      </c>
      <c r="N125" s="71"/>
      <c r="O125" s="63"/>
      <c r="P125" s="11"/>
    </row>
    <row r="126" spans="1:16" s="10" customFormat="1" ht="85.5" customHeight="1" x14ac:dyDescent="0.35">
      <c r="A126" s="76"/>
      <c r="B126" s="76"/>
      <c r="C126" s="53" t="s">
        <v>94</v>
      </c>
      <c r="D126" s="51">
        <f>E126+F126+G126+H126+I126+J126+K126+L126+M126+N126+O126</f>
        <v>9188.9</v>
      </c>
      <c r="E126" s="51">
        <v>0</v>
      </c>
      <c r="F126" s="51">
        <v>0</v>
      </c>
      <c r="G126" s="51">
        <v>0</v>
      </c>
      <c r="H126" s="51">
        <v>0</v>
      </c>
      <c r="I126" s="51">
        <v>3464</v>
      </c>
      <c r="J126" s="51">
        <v>2136</v>
      </c>
      <c r="K126" s="51">
        <v>3588.9</v>
      </c>
      <c r="L126" s="51">
        <v>0</v>
      </c>
      <c r="M126" s="51">
        <v>0</v>
      </c>
      <c r="N126" s="34">
        <v>0</v>
      </c>
      <c r="O126" s="34">
        <v>0</v>
      </c>
      <c r="P126" s="11"/>
    </row>
    <row r="127" spans="1:16" s="10" customFormat="1" ht="39.75" customHeight="1" x14ac:dyDescent="0.35">
      <c r="A127" s="76"/>
      <c r="B127" s="76"/>
      <c r="C127" s="53" t="s">
        <v>5</v>
      </c>
      <c r="D127" s="52">
        <f>E127+F127+G127+H127+I127+J127+K127+L127+M127+N127+O127</f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42">
        <v>0</v>
      </c>
      <c r="O127" s="42">
        <v>0</v>
      </c>
      <c r="P127" s="11"/>
    </row>
    <row r="128" spans="1:16" ht="36" customHeight="1" x14ac:dyDescent="0.3">
      <c r="A128" s="78" t="s">
        <v>17</v>
      </c>
      <c r="B128" s="78" t="s">
        <v>21</v>
      </c>
      <c r="C128" s="54" t="s">
        <v>0</v>
      </c>
      <c r="D128" s="15">
        <f>E128+F128+G128+H128+I128+J128+K128+L128+M128+N128+O128</f>
        <v>8606.9999999999982</v>
      </c>
      <c r="E128" s="15">
        <f>E129+E130+E131+E132</f>
        <v>2050.1999999999998</v>
      </c>
      <c r="F128" s="15">
        <f t="shared" ref="F128:O128" si="90">F129+F130+F131+F132</f>
        <v>513.6</v>
      </c>
      <c r="G128" s="15">
        <f t="shared" si="90"/>
        <v>442.7</v>
      </c>
      <c r="H128" s="15">
        <f t="shared" si="90"/>
        <v>650</v>
      </c>
      <c r="I128" s="15">
        <f t="shared" si="90"/>
        <v>517.4</v>
      </c>
      <c r="J128" s="15">
        <f t="shared" si="90"/>
        <v>516.5</v>
      </c>
      <c r="K128" s="15">
        <f t="shared" si="90"/>
        <v>957.9</v>
      </c>
      <c r="L128" s="15">
        <f t="shared" si="90"/>
        <v>1580.4</v>
      </c>
      <c r="M128" s="15">
        <f t="shared" si="90"/>
        <v>979.3</v>
      </c>
      <c r="N128" s="15">
        <f t="shared" si="90"/>
        <v>201</v>
      </c>
      <c r="O128" s="15">
        <f t="shared" si="90"/>
        <v>198</v>
      </c>
      <c r="P128" s="11"/>
    </row>
    <row r="129" spans="1:16" ht="36" customHeight="1" x14ac:dyDescent="0.35">
      <c r="A129" s="76"/>
      <c r="B129" s="76"/>
      <c r="C129" s="53" t="s">
        <v>2</v>
      </c>
      <c r="D129" s="52">
        <f t="shared" ref="D129:D142" si="91">E129+F129+G129+H129+I129+J129+K129+L129+M129+N129+O129</f>
        <v>0</v>
      </c>
      <c r="E129" s="52">
        <f t="shared" ref="E129:O129" si="92">E134</f>
        <v>0</v>
      </c>
      <c r="F129" s="52">
        <f t="shared" si="92"/>
        <v>0</v>
      </c>
      <c r="G129" s="52">
        <f t="shared" si="92"/>
        <v>0</v>
      </c>
      <c r="H129" s="52">
        <f t="shared" si="92"/>
        <v>0</v>
      </c>
      <c r="I129" s="52">
        <f t="shared" si="92"/>
        <v>0</v>
      </c>
      <c r="J129" s="52">
        <f t="shared" si="92"/>
        <v>0</v>
      </c>
      <c r="K129" s="52">
        <f t="shared" si="92"/>
        <v>0</v>
      </c>
      <c r="L129" s="52">
        <f t="shared" si="92"/>
        <v>0</v>
      </c>
      <c r="M129" s="52">
        <f t="shared" si="92"/>
        <v>0</v>
      </c>
      <c r="N129" s="42">
        <f t="shared" si="92"/>
        <v>0</v>
      </c>
      <c r="O129" s="42">
        <f t="shared" si="92"/>
        <v>0</v>
      </c>
      <c r="P129" s="11"/>
    </row>
    <row r="130" spans="1:16" ht="36" customHeight="1" x14ac:dyDescent="0.35">
      <c r="A130" s="76"/>
      <c r="B130" s="76"/>
      <c r="C130" s="43" t="s">
        <v>3</v>
      </c>
      <c r="D130" s="42">
        <f t="shared" si="91"/>
        <v>0</v>
      </c>
      <c r="E130" s="42">
        <f>E135</f>
        <v>0</v>
      </c>
      <c r="F130" s="42">
        <f t="shared" ref="F130:O130" si="93">F135</f>
        <v>0</v>
      </c>
      <c r="G130" s="42">
        <f t="shared" si="93"/>
        <v>0</v>
      </c>
      <c r="H130" s="42">
        <f t="shared" si="93"/>
        <v>0</v>
      </c>
      <c r="I130" s="42">
        <f t="shared" si="93"/>
        <v>0</v>
      </c>
      <c r="J130" s="42">
        <f t="shared" si="93"/>
        <v>0</v>
      </c>
      <c r="K130" s="42">
        <f t="shared" si="93"/>
        <v>0</v>
      </c>
      <c r="L130" s="42">
        <f t="shared" si="93"/>
        <v>0</v>
      </c>
      <c r="M130" s="42">
        <f t="shared" si="93"/>
        <v>0</v>
      </c>
      <c r="N130" s="42">
        <f t="shared" si="93"/>
        <v>0</v>
      </c>
      <c r="O130" s="42">
        <f t="shared" si="93"/>
        <v>0</v>
      </c>
      <c r="P130" s="11"/>
    </row>
    <row r="131" spans="1:16" ht="36" customHeight="1" x14ac:dyDescent="0.35">
      <c r="A131" s="76"/>
      <c r="B131" s="76"/>
      <c r="C131" s="43" t="s">
        <v>4</v>
      </c>
      <c r="D131" s="42">
        <f t="shared" si="91"/>
        <v>8606.9999999999982</v>
      </c>
      <c r="E131" s="42">
        <f>E136</f>
        <v>2050.1999999999998</v>
      </c>
      <c r="F131" s="42">
        <f t="shared" ref="F131:O131" si="94">F136</f>
        <v>513.6</v>
      </c>
      <c r="G131" s="42">
        <f t="shared" si="94"/>
        <v>442.7</v>
      </c>
      <c r="H131" s="42">
        <f t="shared" si="94"/>
        <v>650</v>
      </c>
      <c r="I131" s="42">
        <f t="shared" si="94"/>
        <v>517.4</v>
      </c>
      <c r="J131" s="42">
        <f t="shared" si="94"/>
        <v>516.5</v>
      </c>
      <c r="K131" s="42">
        <f t="shared" si="94"/>
        <v>957.9</v>
      </c>
      <c r="L131" s="42">
        <f t="shared" si="94"/>
        <v>1580.4</v>
      </c>
      <c r="M131" s="42">
        <f t="shared" si="94"/>
        <v>979.3</v>
      </c>
      <c r="N131" s="42">
        <f t="shared" si="94"/>
        <v>201</v>
      </c>
      <c r="O131" s="42">
        <f t="shared" si="94"/>
        <v>198</v>
      </c>
      <c r="P131" s="11"/>
    </row>
    <row r="132" spans="1:16" ht="36" customHeight="1" x14ac:dyDescent="0.35">
      <c r="A132" s="76"/>
      <c r="B132" s="76"/>
      <c r="C132" s="43" t="s">
        <v>5</v>
      </c>
      <c r="D132" s="42">
        <f t="shared" si="91"/>
        <v>0</v>
      </c>
      <c r="E132" s="42">
        <f>E137</f>
        <v>0</v>
      </c>
      <c r="F132" s="42">
        <f t="shared" ref="F132:O132" si="95">F137</f>
        <v>0</v>
      </c>
      <c r="G132" s="42">
        <f t="shared" si="95"/>
        <v>0</v>
      </c>
      <c r="H132" s="42">
        <f t="shared" si="95"/>
        <v>0</v>
      </c>
      <c r="I132" s="42">
        <f t="shared" si="95"/>
        <v>0</v>
      </c>
      <c r="J132" s="42">
        <f t="shared" si="95"/>
        <v>0</v>
      </c>
      <c r="K132" s="42">
        <f t="shared" si="95"/>
        <v>0</v>
      </c>
      <c r="L132" s="42">
        <f t="shared" si="95"/>
        <v>0</v>
      </c>
      <c r="M132" s="42">
        <f t="shared" si="95"/>
        <v>0</v>
      </c>
      <c r="N132" s="42">
        <f t="shared" si="95"/>
        <v>0</v>
      </c>
      <c r="O132" s="42">
        <f t="shared" si="95"/>
        <v>0</v>
      </c>
      <c r="P132" s="11"/>
    </row>
    <row r="133" spans="1:16" ht="36" customHeight="1" x14ac:dyDescent="0.35">
      <c r="A133" s="76" t="s">
        <v>16</v>
      </c>
      <c r="B133" s="76" t="s">
        <v>26</v>
      </c>
      <c r="C133" s="43" t="s">
        <v>0</v>
      </c>
      <c r="D133" s="42">
        <f t="shared" si="91"/>
        <v>8606.9999999999982</v>
      </c>
      <c r="E133" s="42">
        <f>E134+E135+E136+E137</f>
        <v>2050.1999999999998</v>
      </c>
      <c r="F133" s="42">
        <f t="shared" ref="F133:O133" si="96">F134+F135+F136+F137</f>
        <v>513.6</v>
      </c>
      <c r="G133" s="42">
        <f t="shared" si="96"/>
        <v>442.7</v>
      </c>
      <c r="H133" s="42">
        <f t="shared" si="96"/>
        <v>650</v>
      </c>
      <c r="I133" s="42">
        <f t="shared" si="96"/>
        <v>517.4</v>
      </c>
      <c r="J133" s="42">
        <f t="shared" si="96"/>
        <v>516.5</v>
      </c>
      <c r="K133" s="42">
        <f t="shared" si="96"/>
        <v>957.9</v>
      </c>
      <c r="L133" s="42">
        <f t="shared" si="96"/>
        <v>1580.4</v>
      </c>
      <c r="M133" s="42">
        <f t="shared" si="96"/>
        <v>979.3</v>
      </c>
      <c r="N133" s="42">
        <f t="shared" si="96"/>
        <v>201</v>
      </c>
      <c r="O133" s="42">
        <f t="shared" si="96"/>
        <v>198</v>
      </c>
      <c r="P133" s="11"/>
    </row>
    <row r="134" spans="1:16" ht="36" customHeight="1" x14ac:dyDescent="0.35">
      <c r="A134" s="76"/>
      <c r="B134" s="76"/>
      <c r="C134" s="43" t="s">
        <v>2</v>
      </c>
      <c r="D134" s="42">
        <f t="shared" si="91"/>
        <v>0</v>
      </c>
      <c r="E134" s="42">
        <f t="shared" ref="E134:J137" si="97">E139</f>
        <v>0</v>
      </c>
      <c r="F134" s="42">
        <f t="shared" si="97"/>
        <v>0</v>
      </c>
      <c r="G134" s="42">
        <f t="shared" si="97"/>
        <v>0</v>
      </c>
      <c r="H134" s="42">
        <f t="shared" si="97"/>
        <v>0</v>
      </c>
      <c r="I134" s="42">
        <f t="shared" si="97"/>
        <v>0</v>
      </c>
      <c r="J134" s="42">
        <f t="shared" si="97"/>
        <v>0</v>
      </c>
      <c r="K134" s="42">
        <f t="shared" ref="K134:O134" si="98">K139</f>
        <v>0</v>
      </c>
      <c r="L134" s="42">
        <f t="shared" si="98"/>
        <v>0</v>
      </c>
      <c r="M134" s="42">
        <f t="shared" si="98"/>
        <v>0</v>
      </c>
      <c r="N134" s="42">
        <f t="shared" si="98"/>
        <v>0</v>
      </c>
      <c r="O134" s="42">
        <f t="shared" si="98"/>
        <v>0</v>
      </c>
      <c r="P134" s="11"/>
    </row>
    <row r="135" spans="1:16" ht="36" customHeight="1" x14ac:dyDescent="0.35">
      <c r="A135" s="76"/>
      <c r="B135" s="76"/>
      <c r="C135" s="43" t="s">
        <v>3</v>
      </c>
      <c r="D135" s="42">
        <f t="shared" si="91"/>
        <v>0</v>
      </c>
      <c r="E135" s="42">
        <f t="shared" si="97"/>
        <v>0</v>
      </c>
      <c r="F135" s="42">
        <f t="shared" si="97"/>
        <v>0</v>
      </c>
      <c r="G135" s="42">
        <f t="shared" si="97"/>
        <v>0</v>
      </c>
      <c r="H135" s="42">
        <f t="shared" si="97"/>
        <v>0</v>
      </c>
      <c r="I135" s="42">
        <f t="shared" si="97"/>
        <v>0</v>
      </c>
      <c r="J135" s="42">
        <f t="shared" si="97"/>
        <v>0</v>
      </c>
      <c r="K135" s="42">
        <f t="shared" ref="K135:O135" si="99">K140</f>
        <v>0</v>
      </c>
      <c r="L135" s="42">
        <f t="shared" si="99"/>
        <v>0</v>
      </c>
      <c r="M135" s="42">
        <f t="shared" si="99"/>
        <v>0</v>
      </c>
      <c r="N135" s="42">
        <f t="shared" si="99"/>
        <v>0</v>
      </c>
      <c r="O135" s="42">
        <f t="shared" si="99"/>
        <v>0</v>
      </c>
      <c r="P135" s="11"/>
    </row>
    <row r="136" spans="1:16" ht="36" customHeight="1" x14ac:dyDescent="0.35">
      <c r="A136" s="76"/>
      <c r="B136" s="76"/>
      <c r="C136" s="43" t="s">
        <v>4</v>
      </c>
      <c r="D136" s="42">
        <f t="shared" si="91"/>
        <v>8606.9999999999982</v>
      </c>
      <c r="E136" s="42">
        <f t="shared" si="97"/>
        <v>2050.1999999999998</v>
      </c>
      <c r="F136" s="42">
        <f t="shared" si="97"/>
        <v>513.6</v>
      </c>
      <c r="G136" s="42">
        <f t="shared" si="97"/>
        <v>442.7</v>
      </c>
      <c r="H136" s="42">
        <f t="shared" si="97"/>
        <v>650</v>
      </c>
      <c r="I136" s="42">
        <f t="shared" si="97"/>
        <v>517.4</v>
      </c>
      <c r="J136" s="42">
        <f t="shared" si="97"/>
        <v>516.5</v>
      </c>
      <c r="K136" s="42">
        <f t="shared" ref="K136:O136" si="100">K141</f>
        <v>957.9</v>
      </c>
      <c r="L136" s="42">
        <f t="shared" si="100"/>
        <v>1580.4</v>
      </c>
      <c r="M136" s="42">
        <f t="shared" si="100"/>
        <v>979.3</v>
      </c>
      <c r="N136" s="42">
        <f t="shared" si="100"/>
        <v>201</v>
      </c>
      <c r="O136" s="42">
        <f t="shared" si="100"/>
        <v>198</v>
      </c>
      <c r="P136" s="11"/>
    </row>
    <row r="137" spans="1:16" ht="36" customHeight="1" x14ac:dyDescent="0.35">
      <c r="A137" s="76"/>
      <c r="B137" s="76"/>
      <c r="C137" s="43" t="s">
        <v>5</v>
      </c>
      <c r="D137" s="42">
        <f t="shared" si="91"/>
        <v>0</v>
      </c>
      <c r="E137" s="42">
        <f t="shared" si="97"/>
        <v>0</v>
      </c>
      <c r="F137" s="42">
        <f t="shared" si="97"/>
        <v>0</v>
      </c>
      <c r="G137" s="42">
        <f t="shared" si="97"/>
        <v>0</v>
      </c>
      <c r="H137" s="42">
        <f t="shared" si="97"/>
        <v>0</v>
      </c>
      <c r="I137" s="42">
        <f t="shared" si="97"/>
        <v>0</v>
      </c>
      <c r="J137" s="42">
        <f t="shared" si="97"/>
        <v>0</v>
      </c>
      <c r="K137" s="42">
        <f t="shared" ref="K137:O137" si="101">K142</f>
        <v>0</v>
      </c>
      <c r="L137" s="42">
        <f t="shared" si="101"/>
        <v>0</v>
      </c>
      <c r="M137" s="42">
        <f t="shared" si="101"/>
        <v>0</v>
      </c>
      <c r="N137" s="42">
        <f t="shared" si="101"/>
        <v>0</v>
      </c>
      <c r="O137" s="42">
        <f t="shared" si="101"/>
        <v>0</v>
      </c>
      <c r="P137" s="11"/>
    </row>
    <row r="138" spans="1:16" ht="36" customHeight="1" x14ac:dyDescent="0.35">
      <c r="A138" s="76" t="s">
        <v>30</v>
      </c>
      <c r="B138" s="76" t="s">
        <v>23</v>
      </c>
      <c r="C138" s="43" t="s">
        <v>0</v>
      </c>
      <c r="D138" s="42">
        <f>E138+F138+G138+H138+I138+J138+K138+L138+M138+N138+O138</f>
        <v>8606.9999999999982</v>
      </c>
      <c r="E138" s="42">
        <f>E139+E140+E141+E142</f>
        <v>2050.1999999999998</v>
      </c>
      <c r="F138" s="42">
        <f t="shared" ref="F138:O138" si="102">F139+F140+F141+F142</f>
        <v>513.6</v>
      </c>
      <c r="G138" s="42">
        <f t="shared" si="102"/>
        <v>442.7</v>
      </c>
      <c r="H138" s="42">
        <f t="shared" si="102"/>
        <v>650</v>
      </c>
      <c r="I138" s="42">
        <f t="shared" si="102"/>
        <v>517.4</v>
      </c>
      <c r="J138" s="42">
        <f t="shared" si="102"/>
        <v>516.5</v>
      </c>
      <c r="K138" s="42">
        <f t="shared" si="102"/>
        <v>957.9</v>
      </c>
      <c r="L138" s="42">
        <f t="shared" si="102"/>
        <v>1580.4</v>
      </c>
      <c r="M138" s="42">
        <f t="shared" si="102"/>
        <v>979.3</v>
      </c>
      <c r="N138" s="42">
        <f t="shared" si="102"/>
        <v>201</v>
      </c>
      <c r="O138" s="42">
        <f t="shared" si="102"/>
        <v>198</v>
      </c>
      <c r="P138" s="11"/>
    </row>
    <row r="139" spans="1:16" ht="36" customHeight="1" x14ac:dyDescent="0.35">
      <c r="A139" s="76"/>
      <c r="B139" s="76"/>
      <c r="C139" s="43" t="s">
        <v>2</v>
      </c>
      <c r="D139" s="42">
        <f t="shared" si="91"/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11"/>
    </row>
    <row r="140" spans="1:16" ht="36" customHeight="1" x14ac:dyDescent="0.35">
      <c r="A140" s="76"/>
      <c r="B140" s="76"/>
      <c r="C140" s="43" t="s">
        <v>3</v>
      </c>
      <c r="D140" s="42">
        <f t="shared" si="91"/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11"/>
    </row>
    <row r="141" spans="1:16" ht="36" customHeight="1" x14ac:dyDescent="0.35">
      <c r="A141" s="76"/>
      <c r="B141" s="76"/>
      <c r="C141" s="43" t="s">
        <v>4</v>
      </c>
      <c r="D141" s="42">
        <f t="shared" si="91"/>
        <v>8606.9999999999982</v>
      </c>
      <c r="E141" s="42">
        <v>2050.1999999999998</v>
      </c>
      <c r="F141" s="42">
        <v>513.6</v>
      </c>
      <c r="G141" s="42">
        <v>442.7</v>
      </c>
      <c r="H141" s="42">
        <v>650</v>
      </c>
      <c r="I141" s="42">
        <v>517.4</v>
      </c>
      <c r="J141" s="42">
        <v>516.5</v>
      </c>
      <c r="K141" s="42">
        <v>957.9</v>
      </c>
      <c r="L141" s="42">
        <v>1580.4</v>
      </c>
      <c r="M141" s="42">
        <v>979.3</v>
      </c>
      <c r="N141" s="42">
        <v>201</v>
      </c>
      <c r="O141" s="42">
        <v>198</v>
      </c>
      <c r="P141" s="11"/>
    </row>
    <row r="142" spans="1:16" ht="36" customHeight="1" x14ac:dyDescent="0.35">
      <c r="A142" s="76"/>
      <c r="B142" s="76"/>
      <c r="C142" s="43" t="s">
        <v>5</v>
      </c>
      <c r="D142" s="42">
        <f t="shared" si="91"/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11"/>
    </row>
    <row r="143" spans="1:16" ht="36" customHeight="1" x14ac:dyDescent="0.3">
      <c r="A143" s="78" t="s">
        <v>18</v>
      </c>
      <c r="B143" s="78" t="s">
        <v>22</v>
      </c>
      <c r="C143" s="45" t="s">
        <v>0</v>
      </c>
      <c r="D143" s="15">
        <f>E143+F143+G143+H143+I143+J143+K143+L143+M143+N143+O143</f>
        <v>274678.5</v>
      </c>
      <c r="E143" s="15">
        <f>E144+E146+E148+E149</f>
        <v>9538.7999999999993</v>
      </c>
      <c r="F143" s="15">
        <f>F148+F149+F144+F146</f>
        <v>11482.7</v>
      </c>
      <c r="G143" s="15">
        <f>G144+G146+G148+G149</f>
        <v>10898</v>
      </c>
      <c r="H143" s="15">
        <f>H144+H146+H148+H149</f>
        <v>12432.4</v>
      </c>
      <c r="I143" s="15">
        <f>I144+I146+I148+I149</f>
        <v>7783.2000000000007</v>
      </c>
      <c r="J143" s="15">
        <f>J144+J146+J148+J149</f>
        <v>96930</v>
      </c>
      <c r="K143" s="15">
        <f>K144+K146+K148+K149</f>
        <v>26915.1</v>
      </c>
      <c r="L143" s="15">
        <f t="shared" ref="L143:O143" si="103">L144+L146+L148+L149</f>
        <v>26254</v>
      </c>
      <c r="M143" s="15">
        <f t="shared" si="103"/>
        <v>19098.2</v>
      </c>
      <c r="N143" s="15">
        <f t="shared" si="103"/>
        <v>27152</v>
      </c>
      <c r="O143" s="15">
        <f t="shared" si="103"/>
        <v>26194.1</v>
      </c>
      <c r="P143" s="11"/>
    </row>
    <row r="144" spans="1:16" ht="36" customHeight="1" x14ac:dyDescent="0.35">
      <c r="A144" s="76"/>
      <c r="B144" s="83"/>
      <c r="C144" s="43" t="s">
        <v>108</v>
      </c>
      <c r="D144" s="42">
        <f t="shared" ref="D144:D149" si="104">E144+F144+G144+H144+I144+J144+K144+L144+M144+N144+O144</f>
        <v>30393.9</v>
      </c>
      <c r="E144" s="42">
        <f>E151</f>
        <v>1683.1</v>
      </c>
      <c r="F144" s="42">
        <f t="shared" ref="F144:O144" si="105">F151</f>
        <v>2461.1</v>
      </c>
      <c r="G144" s="42">
        <f t="shared" si="105"/>
        <v>2005.8</v>
      </c>
      <c r="H144" s="42">
        <f t="shared" si="105"/>
        <v>0</v>
      </c>
      <c r="I144" s="42">
        <f t="shared" si="105"/>
        <v>0</v>
      </c>
      <c r="J144" s="42">
        <f t="shared" si="105"/>
        <v>0</v>
      </c>
      <c r="K144" s="42">
        <f t="shared" si="105"/>
        <v>0</v>
      </c>
      <c r="L144" s="42">
        <f t="shared" si="105"/>
        <v>4654.3</v>
      </c>
      <c r="M144" s="42">
        <f t="shared" si="105"/>
        <v>5062.8999999999996</v>
      </c>
      <c r="N144" s="42">
        <f t="shared" si="105"/>
        <v>7352.6</v>
      </c>
      <c r="O144" s="42">
        <f t="shared" si="105"/>
        <v>7174.1</v>
      </c>
      <c r="P144" s="11"/>
    </row>
    <row r="145" spans="1:16" s="10" customFormat="1" ht="36" customHeight="1" x14ac:dyDescent="0.35">
      <c r="A145" s="76"/>
      <c r="B145" s="83"/>
      <c r="C145" s="43" t="s">
        <v>42</v>
      </c>
      <c r="D145" s="42">
        <f>E145+F145+G145+H145+I145+J145+K145+L145+M145+N145+O145</f>
        <v>14.3</v>
      </c>
      <c r="E145" s="42">
        <v>14.3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11"/>
    </row>
    <row r="146" spans="1:16" ht="36" customHeight="1" x14ac:dyDescent="0.35">
      <c r="A146" s="76"/>
      <c r="B146" s="83"/>
      <c r="C146" s="43" t="s">
        <v>105</v>
      </c>
      <c r="D146" s="42">
        <f>E146+F146+G146+H146+I146+J146+K146+L146+M146+N146+O146</f>
        <v>63096.3</v>
      </c>
      <c r="E146" s="42">
        <f t="shared" ref="E146:O146" si="106">E152</f>
        <v>2089.9</v>
      </c>
      <c r="F146" s="42">
        <f t="shared" si="106"/>
        <v>1537.6</v>
      </c>
      <c r="G146" s="42">
        <f t="shared" si="106"/>
        <v>1643</v>
      </c>
      <c r="H146" s="42">
        <f t="shared" si="106"/>
        <v>4826.3999999999996</v>
      </c>
      <c r="I146" s="42">
        <f t="shared" si="106"/>
        <v>4078.1</v>
      </c>
      <c r="J146" s="42">
        <f t="shared" si="106"/>
        <v>31891.8</v>
      </c>
      <c r="K146" s="42">
        <f t="shared" si="106"/>
        <v>8855.1</v>
      </c>
      <c r="L146" s="42">
        <f t="shared" si="106"/>
        <v>3655.5</v>
      </c>
      <c r="M146" s="42">
        <f t="shared" si="106"/>
        <v>1111.4000000000001</v>
      </c>
      <c r="N146" s="42">
        <f t="shared" si="106"/>
        <v>1614</v>
      </c>
      <c r="O146" s="42">
        <f t="shared" si="106"/>
        <v>1793.5</v>
      </c>
      <c r="P146" s="11"/>
    </row>
    <row r="147" spans="1:16" s="10" customFormat="1" ht="36" customHeight="1" x14ac:dyDescent="0.35">
      <c r="A147" s="76"/>
      <c r="B147" s="83"/>
      <c r="C147" s="43" t="s">
        <v>42</v>
      </c>
      <c r="D147" s="42">
        <f>E147+F147+G147+H147+I147+J147+K147+L147+M147+N147+O147</f>
        <v>180</v>
      </c>
      <c r="E147" s="42">
        <v>180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11"/>
    </row>
    <row r="148" spans="1:16" ht="36" customHeight="1" x14ac:dyDescent="0.35">
      <c r="A148" s="76"/>
      <c r="B148" s="83"/>
      <c r="C148" s="43" t="s">
        <v>4</v>
      </c>
      <c r="D148" s="42">
        <f t="shared" si="104"/>
        <v>11972.3</v>
      </c>
      <c r="E148" s="42">
        <f>E153</f>
        <v>1941.5</v>
      </c>
      <c r="F148" s="42">
        <f t="shared" ref="F148:O148" si="107">F153</f>
        <v>1433.6</v>
      </c>
      <c r="G148" s="42">
        <f t="shared" si="107"/>
        <v>940.1</v>
      </c>
      <c r="H148" s="42">
        <f t="shared" si="107"/>
        <v>496.7</v>
      </c>
      <c r="I148" s="42">
        <f t="shared" si="107"/>
        <v>472</v>
      </c>
      <c r="J148" s="42">
        <f t="shared" si="107"/>
        <v>2030</v>
      </c>
      <c r="K148" s="42">
        <f t="shared" si="107"/>
        <v>565.20000000000005</v>
      </c>
      <c r="L148" s="42">
        <f t="shared" si="107"/>
        <v>530.4</v>
      </c>
      <c r="M148" s="48">
        <f t="shared" si="107"/>
        <v>1457.3</v>
      </c>
      <c r="N148" s="48">
        <f t="shared" si="107"/>
        <v>1533.1</v>
      </c>
      <c r="O148" s="42">
        <f t="shared" si="107"/>
        <v>572.4</v>
      </c>
      <c r="P148" s="11"/>
    </row>
    <row r="149" spans="1:16" ht="36" customHeight="1" x14ac:dyDescent="0.35">
      <c r="A149" s="76"/>
      <c r="B149" s="83"/>
      <c r="C149" s="43" t="s">
        <v>5</v>
      </c>
      <c r="D149" s="42">
        <f t="shared" si="104"/>
        <v>169216</v>
      </c>
      <c r="E149" s="42">
        <f>E154</f>
        <v>3824.3</v>
      </c>
      <c r="F149" s="42">
        <f t="shared" ref="F149:O149" si="108">F154</f>
        <v>6050.4</v>
      </c>
      <c r="G149" s="42">
        <f t="shared" si="108"/>
        <v>6309.1</v>
      </c>
      <c r="H149" s="42">
        <f t="shared" si="108"/>
        <v>7109.3</v>
      </c>
      <c r="I149" s="42">
        <f t="shared" si="108"/>
        <v>3233.1</v>
      </c>
      <c r="J149" s="42">
        <f t="shared" si="108"/>
        <v>63008.2</v>
      </c>
      <c r="K149" s="42">
        <f t="shared" si="108"/>
        <v>17494.8</v>
      </c>
      <c r="L149" s="42">
        <f t="shared" si="108"/>
        <v>17413.8</v>
      </c>
      <c r="M149" s="42">
        <f t="shared" si="108"/>
        <v>11466.6</v>
      </c>
      <c r="N149" s="42">
        <f t="shared" si="108"/>
        <v>16652.3</v>
      </c>
      <c r="O149" s="42">
        <f t="shared" si="108"/>
        <v>16654.099999999999</v>
      </c>
      <c r="P149" s="11"/>
    </row>
    <row r="150" spans="1:16" ht="36" customHeight="1" x14ac:dyDescent="0.35">
      <c r="A150" s="76" t="s">
        <v>19</v>
      </c>
      <c r="B150" s="76" t="s">
        <v>52</v>
      </c>
      <c r="C150" s="43" t="s">
        <v>0</v>
      </c>
      <c r="D150" s="42">
        <f>E150+F150+G150+H150+I150+J150+K150+L150+M150+N150+O150</f>
        <v>274678.5</v>
      </c>
      <c r="E150" s="42">
        <f>E151+E152+E153+E154</f>
        <v>9538.7999999999993</v>
      </c>
      <c r="F150" s="42">
        <f>F151+F152+F153+F154</f>
        <v>11482.699999999999</v>
      </c>
      <c r="G150" s="42">
        <f t="shared" ref="G150:J150" si="109">G151+G152+G153+G154</f>
        <v>10898</v>
      </c>
      <c r="H150" s="42">
        <f t="shared" si="109"/>
        <v>12432.4</v>
      </c>
      <c r="I150" s="42">
        <f t="shared" si="109"/>
        <v>7783.2000000000007</v>
      </c>
      <c r="J150" s="42">
        <f t="shared" si="109"/>
        <v>96930</v>
      </c>
      <c r="K150" s="42">
        <f t="shared" ref="K150:O150" si="110">K151+K152+K153+K154</f>
        <v>26915.1</v>
      </c>
      <c r="L150" s="42">
        <f t="shared" si="110"/>
        <v>26254</v>
      </c>
      <c r="M150" s="42">
        <f t="shared" si="110"/>
        <v>19098.2</v>
      </c>
      <c r="N150" s="42">
        <f>N151+N152+N153+N154</f>
        <v>27152</v>
      </c>
      <c r="O150" s="42">
        <f t="shared" si="110"/>
        <v>26194.1</v>
      </c>
      <c r="P150" s="11"/>
    </row>
    <row r="151" spans="1:16" ht="36" customHeight="1" x14ac:dyDescent="0.35">
      <c r="A151" s="76"/>
      <c r="B151" s="76"/>
      <c r="C151" s="43" t="s">
        <v>2</v>
      </c>
      <c r="D151" s="42">
        <f>E151+F151+G151+H151+I151+J151+K151+L151+M151+N151+O151</f>
        <v>30393.9</v>
      </c>
      <c r="E151" s="42">
        <f t="shared" ref="E151:O153" si="111">E156</f>
        <v>1683.1</v>
      </c>
      <c r="F151" s="42">
        <f t="shared" si="111"/>
        <v>2461.1</v>
      </c>
      <c r="G151" s="42">
        <f t="shared" si="111"/>
        <v>2005.8</v>
      </c>
      <c r="H151" s="42">
        <f t="shared" si="111"/>
        <v>0</v>
      </c>
      <c r="I151" s="42">
        <f t="shared" si="111"/>
        <v>0</v>
      </c>
      <c r="J151" s="42">
        <f t="shared" si="111"/>
        <v>0</v>
      </c>
      <c r="K151" s="42">
        <f t="shared" si="111"/>
        <v>0</v>
      </c>
      <c r="L151" s="42">
        <f t="shared" si="111"/>
        <v>4654.3</v>
      </c>
      <c r="M151" s="42">
        <f t="shared" si="111"/>
        <v>5062.8999999999996</v>
      </c>
      <c r="N151" s="42">
        <f t="shared" si="111"/>
        <v>7352.6</v>
      </c>
      <c r="O151" s="42">
        <f t="shared" si="111"/>
        <v>7174.1</v>
      </c>
      <c r="P151" s="11"/>
    </row>
    <row r="152" spans="1:16" ht="36" customHeight="1" x14ac:dyDescent="0.35">
      <c r="A152" s="76"/>
      <c r="B152" s="76"/>
      <c r="C152" s="43" t="s">
        <v>3</v>
      </c>
      <c r="D152" s="42">
        <f t="shared" ref="D152:D159" si="112">E152+F152+G152+H152+I152+J152+K152+L152+M152+N152+O152</f>
        <v>63096.3</v>
      </c>
      <c r="E152" s="42">
        <f t="shared" si="111"/>
        <v>2089.9</v>
      </c>
      <c r="F152" s="42">
        <f t="shared" si="111"/>
        <v>1537.6</v>
      </c>
      <c r="G152" s="42">
        <f t="shared" si="111"/>
        <v>1643</v>
      </c>
      <c r="H152" s="42">
        <f t="shared" si="111"/>
        <v>4826.3999999999996</v>
      </c>
      <c r="I152" s="42">
        <f t="shared" si="111"/>
        <v>4078.1</v>
      </c>
      <c r="J152" s="42">
        <f t="shared" si="111"/>
        <v>31891.8</v>
      </c>
      <c r="K152" s="42">
        <f t="shared" si="111"/>
        <v>8855.1</v>
      </c>
      <c r="L152" s="42">
        <f t="shared" si="111"/>
        <v>3655.5</v>
      </c>
      <c r="M152" s="42">
        <f t="shared" si="111"/>
        <v>1111.4000000000001</v>
      </c>
      <c r="N152" s="42">
        <f t="shared" si="111"/>
        <v>1614</v>
      </c>
      <c r="O152" s="42">
        <f t="shared" si="111"/>
        <v>1793.5</v>
      </c>
      <c r="P152" s="11"/>
    </row>
    <row r="153" spans="1:16" ht="36" customHeight="1" x14ac:dyDescent="0.35">
      <c r="A153" s="76"/>
      <c r="B153" s="76"/>
      <c r="C153" s="43" t="s">
        <v>4</v>
      </c>
      <c r="D153" s="42">
        <f t="shared" si="112"/>
        <v>11972.3</v>
      </c>
      <c r="E153" s="42">
        <f t="shared" si="111"/>
        <v>1941.5</v>
      </c>
      <c r="F153" s="42">
        <f t="shared" si="111"/>
        <v>1433.6</v>
      </c>
      <c r="G153" s="42">
        <f t="shared" si="111"/>
        <v>940.1</v>
      </c>
      <c r="H153" s="42">
        <f t="shared" si="111"/>
        <v>496.7</v>
      </c>
      <c r="I153" s="42">
        <f t="shared" si="111"/>
        <v>472</v>
      </c>
      <c r="J153" s="42">
        <f t="shared" si="111"/>
        <v>2030</v>
      </c>
      <c r="K153" s="42">
        <f t="shared" si="111"/>
        <v>565.20000000000005</v>
      </c>
      <c r="L153" s="42">
        <f t="shared" si="111"/>
        <v>530.4</v>
      </c>
      <c r="M153" s="61">
        <f>M158</f>
        <v>1457.3</v>
      </c>
      <c r="N153" s="61">
        <f>N158</f>
        <v>1533.1</v>
      </c>
      <c r="O153" s="61">
        <f>O158</f>
        <v>572.4</v>
      </c>
      <c r="P153" s="11"/>
    </row>
    <row r="154" spans="1:16" ht="36" customHeight="1" x14ac:dyDescent="0.35">
      <c r="A154" s="76"/>
      <c r="B154" s="76"/>
      <c r="C154" s="43" t="s">
        <v>5</v>
      </c>
      <c r="D154" s="42">
        <f t="shared" si="112"/>
        <v>169216</v>
      </c>
      <c r="E154" s="42">
        <f>E159</f>
        <v>3824.3</v>
      </c>
      <c r="F154" s="42">
        <f t="shared" ref="F154:O154" si="113">F159</f>
        <v>6050.4</v>
      </c>
      <c r="G154" s="42">
        <f t="shared" si="113"/>
        <v>6309.1</v>
      </c>
      <c r="H154" s="42">
        <f t="shared" si="113"/>
        <v>7109.3</v>
      </c>
      <c r="I154" s="42">
        <f t="shared" si="113"/>
        <v>3233.1</v>
      </c>
      <c r="J154" s="42">
        <f t="shared" si="113"/>
        <v>63008.2</v>
      </c>
      <c r="K154" s="42">
        <f t="shared" si="113"/>
        <v>17494.8</v>
      </c>
      <c r="L154" s="42">
        <f t="shared" si="113"/>
        <v>17413.8</v>
      </c>
      <c r="M154" s="61">
        <f t="shared" si="113"/>
        <v>11466.6</v>
      </c>
      <c r="N154" s="61">
        <f t="shared" si="113"/>
        <v>16652.3</v>
      </c>
      <c r="O154" s="61">
        <f t="shared" si="113"/>
        <v>16654.099999999999</v>
      </c>
      <c r="P154" s="11"/>
    </row>
    <row r="155" spans="1:16" ht="36" customHeight="1" x14ac:dyDescent="0.35">
      <c r="A155" s="76" t="s">
        <v>31</v>
      </c>
      <c r="B155" s="76" t="s">
        <v>55</v>
      </c>
      <c r="C155" s="43" t="s">
        <v>0</v>
      </c>
      <c r="D155" s="42">
        <f t="shared" si="112"/>
        <v>274678.5</v>
      </c>
      <c r="E155" s="42">
        <f>E156+E157+E158+E159</f>
        <v>9538.7999999999993</v>
      </c>
      <c r="F155" s="42">
        <f t="shared" ref="F155:O155" si="114">F156+F157+F158+F159</f>
        <v>11482.699999999999</v>
      </c>
      <c r="G155" s="42">
        <f t="shared" si="114"/>
        <v>10898</v>
      </c>
      <c r="H155" s="42">
        <f t="shared" si="114"/>
        <v>12432.4</v>
      </c>
      <c r="I155" s="42">
        <f t="shared" si="114"/>
        <v>7783.2000000000007</v>
      </c>
      <c r="J155" s="42">
        <f t="shared" si="114"/>
        <v>96930</v>
      </c>
      <c r="K155" s="42">
        <f t="shared" si="114"/>
        <v>26915.1</v>
      </c>
      <c r="L155" s="42">
        <f t="shared" si="114"/>
        <v>26254</v>
      </c>
      <c r="M155" s="61">
        <f t="shared" si="114"/>
        <v>19098.2</v>
      </c>
      <c r="N155" s="61">
        <f t="shared" si="114"/>
        <v>27152</v>
      </c>
      <c r="O155" s="61">
        <f t="shared" si="114"/>
        <v>26194.1</v>
      </c>
      <c r="P155" s="11"/>
    </row>
    <row r="156" spans="1:16" ht="36" customHeight="1" x14ac:dyDescent="0.35">
      <c r="A156" s="76"/>
      <c r="B156" s="76"/>
      <c r="C156" s="43" t="s">
        <v>2</v>
      </c>
      <c r="D156" s="42">
        <f t="shared" si="112"/>
        <v>30393.9</v>
      </c>
      <c r="E156" s="42">
        <v>1683.1</v>
      </c>
      <c r="F156" s="42">
        <v>2461.1</v>
      </c>
      <c r="G156" s="42">
        <v>2005.8</v>
      </c>
      <c r="H156" s="42">
        <v>0</v>
      </c>
      <c r="I156" s="42">
        <v>0</v>
      </c>
      <c r="J156" s="42">
        <v>0</v>
      </c>
      <c r="K156" s="42">
        <v>0</v>
      </c>
      <c r="L156" s="42">
        <v>4654.3</v>
      </c>
      <c r="M156" s="61">
        <v>5062.8999999999996</v>
      </c>
      <c r="N156" s="61">
        <v>7352.6</v>
      </c>
      <c r="O156" s="61">
        <v>7174.1</v>
      </c>
      <c r="P156" s="11"/>
    </row>
    <row r="157" spans="1:16" ht="36" customHeight="1" x14ac:dyDescent="0.35">
      <c r="A157" s="76"/>
      <c r="B157" s="76"/>
      <c r="C157" s="43" t="s">
        <v>3</v>
      </c>
      <c r="D157" s="42">
        <f t="shared" si="112"/>
        <v>63096.3</v>
      </c>
      <c r="E157" s="42">
        <v>2089.9</v>
      </c>
      <c r="F157" s="42">
        <v>1537.6</v>
      </c>
      <c r="G157" s="42">
        <v>1643</v>
      </c>
      <c r="H157" s="42">
        <v>4826.3999999999996</v>
      </c>
      <c r="I157" s="42">
        <v>4078.1</v>
      </c>
      <c r="J157" s="42">
        <v>31891.8</v>
      </c>
      <c r="K157" s="42">
        <v>8855.1</v>
      </c>
      <c r="L157" s="42">
        <v>3655.5</v>
      </c>
      <c r="M157" s="61">
        <v>1111.4000000000001</v>
      </c>
      <c r="N157" s="61">
        <v>1614</v>
      </c>
      <c r="O157" s="61">
        <v>1793.5</v>
      </c>
      <c r="P157" s="11"/>
    </row>
    <row r="158" spans="1:16" ht="36" customHeight="1" x14ac:dyDescent="0.35">
      <c r="A158" s="76"/>
      <c r="B158" s="76"/>
      <c r="C158" s="53" t="s">
        <v>4</v>
      </c>
      <c r="D158" s="52">
        <f t="shared" si="112"/>
        <v>11972.3</v>
      </c>
      <c r="E158" s="52">
        <v>1941.5</v>
      </c>
      <c r="F158" s="52">
        <v>1433.6</v>
      </c>
      <c r="G158" s="52">
        <v>940.1</v>
      </c>
      <c r="H158" s="52">
        <v>496.7</v>
      </c>
      <c r="I158" s="52">
        <v>472</v>
      </c>
      <c r="J158" s="52">
        <v>2030</v>
      </c>
      <c r="K158" s="52">
        <v>565.20000000000005</v>
      </c>
      <c r="L158" s="52">
        <v>530.4</v>
      </c>
      <c r="M158" s="61">
        <v>1457.3</v>
      </c>
      <c r="N158" s="61">
        <v>1533.1</v>
      </c>
      <c r="O158" s="61">
        <v>572.4</v>
      </c>
      <c r="P158" s="11"/>
    </row>
    <row r="159" spans="1:16" ht="36" customHeight="1" x14ac:dyDescent="0.35">
      <c r="A159" s="76"/>
      <c r="B159" s="76"/>
      <c r="C159" s="53" t="s">
        <v>5</v>
      </c>
      <c r="D159" s="52">
        <f t="shared" si="112"/>
        <v>169216</v>
      </c>
      <c r="E159" s="52">
        <v>3824.3</v>
      </c>
      <c r="F159" s="52">
        <v>6050.4</v>
      </c>
      <c r="G159" s="52">
        <v>6309.1</v>
      </c>
      <c r="H159" s="52">
        <v>7109.3</v>
      </c>
      <c r="I159" s="52">
        <v>3233.1</v>
      </c>
      <c r="J159" s="52">
        <v>63008.2</v>
      </c>
      <c r="K159" s="52">
        <v>17494.8</v>
      </c>
      <c r="L159" s="52">
        <v>17413.8</v>
      </c>
      <c r="M159" s="61">
        <v>11466.6</v>
      </c>
      <c r="N159" s="61">
        <v>16652.3</v>
      </c>
      <c r="O159" s="61">
        <v>16654.099999999999</v>
      </c>
      <c r="P159" s="11"/>
    </row>
    <row r="160" spans="1:16" s="10" customFormat="1" ht="36" customHeight="1" x14ac:dyDescent="0.3">
      <c r="A160" s="78" t="s">
        <v>15</v>
      </c>
      <c r="B160" s="78" t="s">
        <v>77</v>
      </c>
      <c r="C160" s="54" t="s">
        <v>0</v>
      </c>
      <c r="D160" s="15">
        <f>E160+F160+G160+H160+I160+J160+K160+L160+M160+N160+O160</f>
        <v>529953</v>
      </c>
      <c r="E160" s="15">
        <f>E161+E162+E163+E164</f>
        <v>19035.5</v>
      </c>
      <c r="F160" s="15">
        <f t="shared" ref="F160:O160" si="115">F161+F162+F163+F164</f>
        <v>19662.599999999999</v>
      </c>
      <c r="G160" s="15">
        <f t="shared" si="115"/>
        <v>21884.1</v>
      </c>
      <c r="H160" s="15">
        <f t="shared" si="115"/>
        <v>25547.8</v>
      </c>
      <c r="I160" s="15">
        <f t="shared" si="115"/>
        <v>25653.600000000002</v>
      </c>
      <c r="J160" s="15">
        <f t="shared" si="115"/>
        <v>31434</v>
      </c>
      <c r="K160" s="15">
        <f t="shared" si="115"/>
        <v>36891.599999999999</v>
      </c>
      <c r="L160" s="15">
        <f t="shared" si="115"/>
        <v>82942.5</v>
      </c>
      <c r="M160" s="15">
        <f t="shared" si="115"/>
        <v>84863.2</v>
      </c>
      <c r="N160" s="15">
        <f t="shared" si="115"/>
        <v>89257.400000000009</v>
      </c>
      <c r="O160" s="15">
        <f t="shared" si="115"/>
        <v>92780.7</v>
      </c>
      <c r="P160" s="11"/>
    </row>
    <row r="161" spans="1:16" s="10" customFormat="1" ht="36" customHeight="1" x14ac:dyDescent="0.35">
      <c r="A161" s="78"/>
      <c r="B161" s="78"/>
      <c r="C161" s="53" t="s">
        <v>2</v>
      </c>
      <c r="D161" s="52">
        <f t="shared" ref="D161:D163" si="116">E161+F161+G161+H161+I161+J161+K161+L161+M161+N161+O161</f>
        <v>0</v>
      </c>
      <c r="E161" s="52">
        <f t="shared" ref="E161:O163" si="117">E166+E186</f>
        <v>0</v>
      </c>
      <c r="F161" s="52">
        <f t="shared" si="117"/>
        <v>0</v>
      </c>
      <c r="G161" s="52">
        <f t="shared" si="117"/>
        <v>0</v>
      </c>
      <c r="H161" s="52">
        <f t="shared" si="117"/>
        <v>0</v>
      </c>
      <c r="I161" s="52">
        <f t="shared" si="117"/>
        <v>0</v>
      </c>
      <c r="J161" s="52">
        <f t="shared" si="117"/>
        <v>0</v>
      </c>
      <c r="K161" s="52">
        <f t="shared" si="117"/>
        <v>0</v>
      </c>
      <c r="L161" s="52">
        <f t="shared" si="117"/>
        <v>0</v>
      </c>
      <c r="M161" s="61">
        <f t="shared" si="117"/>
        <v>0</v>
      </c>
      <c r="N161" s="61">
        <f t="shared" si="117"/>
        <v>0</v>
      </c>
      <c r="O161" s="61">
        <f t="shared" si="117"/>
        <v>0</v>
      </c>
      <c r="P161" s="11"/>
    </row>
    <row r="162" spans="1:16" s="10" customFormat="1" ht="36" customHeight="1" x14ac:dyDescent="0.35">
      <c r="A162" s="78"/>
      <c r="B162" s="78"/>
      <c r="C162" s="53" t="s">
        <v>3</v>
      </c>
      <c r="D162" s="52">
        <f t="shared" si="116"/>
        <v>14.900000000000002</v>
      </c>
      <c r="E162" s="52">
        <f t="shared" si="117"/>
        <v>0</v>
      </c>
      <c r="F162" s="52">
        <f t="shared" si="117"/>
        <v>0</v>
      </c>
      <c r="G162" s="52">
        <f t="shared" si="117"/>
        <v>0</v>
      </c>
      <c r="H162" s="52">
        <f t="shared" si="117"/>
        <v>0</v>
      </c>
      <c r="I162" s="52">
        <f t="shared" si="117"/>
        <v>2.2000000000000002</v>
      </c>
      <c r="J162" s="52">
        <f t="shared" si="117"/>
        <v>2.6</v>
      </c>
      <c r="K162" s="52">
        <f t="shared" si="117"/>
        <v>2.6</v>
      </c>
      <c r="L162" s="52">
        <f t="shared" si="117"/>
        <v>2.1</v>
      </c>
      <c r="M162" s="61">
        <f t="shared" si="117"/>
        <v>1.8</v>
      </c>
      <c r="N162" s="61">
        <f t="shared" si="117"/>
        <v>1.8</v>
      </c>
      <c r="O162" s="61">
        <f t="shared" si="117"/>
        <v>1.8</v>
      </c>
      <c r="P162" s="11"/>
    </row>
    <row r="163" spans="1:16" s="10" customFormat="1" ht="36" customHeight="1" x14ac:dyDescent="0.35">
      <c r="A163" s="78"/>
      <c r="B163" s="78"/>
      <c r="C163" s="53" t="s">
        <v>4</v>
      </c>
      <c r="D163" s="52">
        <f t="shared" si="116"/>
        <v>529938.1</v>
      </c>
      <c r="E163" s="52">
        <f t="shared" si="117"/>
        <v>19035.5</v>
      </c>
      <c r="F163" s="52">
        <f t="shared" si="117"/>
        <v>19662.599999999999</v>
      </c>
      <c r="G163" s="52">
        <f t="shared" si="117"/>
        <v>21884.1</v>
      </c>
      <c r="H163" s="52">
        <f t="shared" si="117"/>
        <v>25547.8</v>
      </c>
      <c r="I163" s="52">
        <f t="shared" si="117"/>
        <v>25651.4</v>
      </c>
      <c r="J163" s="52">
        <f t="shared" si="117"/>
        <v>31431.4</v>
      </c>
      <c r="K163" s="52">
        <f t="shared" si="117"/>
        <v>36889</v>
      </c>
      <c r="L163" s="52">
        <f t="shared" si="117"/>
        <v>82940.399999999994</v>
      </c>
      <c r="M163" s="61">
        <f t="shared" si="117"/>
        <v>84861.4</v>
      </c>
      <c r="N163" s="61">
        <f t="shared" si="117"/>
        <v>89255.6</v>
      </c>
      <c r="O163" s="61">
        <f t="shared" si="117"/>
        <v>92778.9</v>
      </c>
      <c r="P163" s="11"/>
    </row>
    <row r="164" spans="1:16" s="10" customFormat="1" ht="36" customHeight="1" x14ac:dyDescent="0.35">
      <c r="A164" s="78"/>
      <c r="B164" s="78"/>
      <c r="C164" s="53" t="s">
        <v>5</v>
      </c>
      <c r="D164" s="52">
        <f>E164+F164+G164+H164+I164+J164+K164+L164+M164+N164+O164</f>
        <v>0</v>
      </c>
      <c r="E164" s="52">
        <f>E169+E189</f>
        <v>0</v>
      </c>
      <c r="F164" s="52">
        <f t="shared" ref="F164:O164" si="118">F169+F189</f>
        <v>0</v>
      </c>
      <c r="G164" s="52">
        <f t="shared" si="118"/>
        <v>0</v>
      </c>
      <c r="H164" s="52">
        <f t="shared" si="118"/>
        <v>0</v>
      </c>
      <c r="I164" s="52">
        <f t="shared" si="118"/>
        <v>0</v>
      </c>
      <c r="J164" s="52">
        <f t="shared" si="118"/>
        <v>0</v>
      </c>
      <c r="K164" s="52">
        <f t="shared" si="118"/>
        <v>0</v>
      </c>
      <c r="L164" s="52">
        <f t="shared" si="118"/>
        <v>0</v>
      </c>
      <c r="M164" s="61">
        <f t="shared" si="118"/>
        <v>0</v>
      </c>
      <c r="N164" s="61">
        <f t="shared" si="118"/>
        <v>0</v>
      </c>
      <c r="O164" s="61">
        <f t="shared" si="118"/>
        <v>0</v>
      </c>
      <c r="P164" s="11"/>
    </row>
    <row r="165" spans="1:16" s="10" customFormat="1" ht="36" customHeight="1" x14ac:dyDescent="0.35">
      <c r="A165" s="76" t="s">
        <v>25</v>
      </c>
      <c r="B165" s="76" t="s">
        <v>24</v>
      </c>
      <c r="C165" s="53" t="s">
        <v>0</v>
      </c>
      <c r="D165" s="52">
        <f>E165+F165+G165+H165+I165+J165+K165+L165+M165+N165+O165</f>
        <v>317251.8</v>
      </c>
      <c r="E165" s="52">
        <f>E166+E167+E168+E169</f>
        <v>19035.5</v>
      </c>
      <c r="F165" s="52">
        <f t="shared" ref="F165:O165" si="119">F166+F167+F168+F169</f>
        <v>19662.599999999999</v>
      </c>
      <c r="G165" s="52">
        <f t="shared" si="119"/>
        <v>21884.1</v>
      </c>
      <c r="H165" s="52">
        <f t="shared" si="119"/>
        <v>25547.8</v>
      </c>
      <c r="I165" s="52">
        <f t="shared" si="119"/>
        <v>25653.600000000002</v>
      </c>
      <c r="J165" s="52">
        <f t="shared" si="119"/>
        <v>31434</v>
      </c>
      <c r="K165" s="52">
        <f t="shared" si="119"/>
        <v>36891.599999999999</v>
      </c>
      <c r="L165" s="52">
        <f t="shared" si="119"/>
        <v>32800.299999999996</v>
      </c>
      <c r="M165" s="61">
        <f t="shared" si="119"/>
        <v>33276.400000000001</v>
      </c>
      <c r="N165" s="61">
        <f t="shared" si="119"/>
        <v>35032.600000000006</v>
      </c>
      <c r="O165" s="61">
        <f t="shared" si="119"/>
        <v>36033.300000000003</v>
      </c>
      <c r="P165" s="11"/>
    </row>
    <row r="166" spans="1:16" s="10" customFormat="1" ht="36" customHeight="1" x14ac:dyDescent="0.35">
      <c r="A166" s="76"/>
      <c r="B166" s="76"/>
      <c r="C166" s="53" t="s">
        <v>2</v>
      </c>
      <c r="D166" s="52">
        <f t="shared" ref="D166:D168" si="120">E166+F166+G166+H166+I166+J166+K166+L166+M166+N166+O166</f>
        <v>0</v>
      </c>
      <c r="E166" s="52">
        <f t="shared" ref="E166:O168" si="121">E176+E171+E181</f>
        <v>0</v>
      </c>
      <c r="F166" s="52">
        <f t="shared" si="121"/>
        <v>0</v>
      </c>
      <c r="G166" s="52">
        <f t="shared" si="121"/>
        <v>0</v>
      </c>
      <c r="H166" s="52">
        <f t="shared" si="121"/>
        <v>0</v>
      </c>
      <c r="I166" s="52">
        <f t="shared" si="121"/>
        <v>0</v>
      </c>
      <c r="J166" s="52">
        <f t="shared" si="121"/>
        <v>0</v>
      </c>
      <c r="K166" s="52">
        <f t="shared" si="121"/>
        <v>0</v>
      </c>
      <c r="L166" s="52">
        <f t="shared" si="121"/>
        <v>0</v>
      </c>
      <c r="M166" s="61">
        <f t="shared" si="121"/>
        <v>0</v>
      </c>
      <c r="N166" s="61">
        <f t="shared" si="121"/>
        <v>0</v>
      </c>
      <c r="O166" s="61">
        <f t="shared" si="121"/>
        <v>0</v>
      </c>
      <c r="P166" s="11"/>
    </row>
    <row r="167" spans="1:16" s="10" customFormat="1" ht="36" customHeight="1" x14ac:dyDescent="0.35">
      <c r="A167" s="76"/>
      <c r="B167" s="76"/>
      <c r="C167" s="53" t="s">
        <v>3</v>
      </c>
      <c r="D167" s="52">
        <f t="shared" si="120"/>
        <v>14.900000000000002</v>
      </c>
      <c r="E167" s="52">
        <f t="shared" si="121"/>
        <v>0</v>
      </c>
      <c r="F167" s="52">
        <f t="shared" si="121"/>
        <v>0</v>
      </c>
      <c r="G167" s="52">
        <f t="shared" si="121"/>
        <v>0</v>
      </c>
      <c r="H167" s="52">
        <f t="shared" si="121"/>
        <v>0</v>
      </c>
      <c r="I167" s="52">
        <f t="shared" si="121"/>
        <v>2.2000000000000002</v>
      </c>
      <c r="J167" s="52">
        <f t="shared" si="121"/>
        <v>2.6</v>
      </c>
      <c r="K167" s="52">
        <f t="shared" si="121"/>
        <v>2.6</v>
      </c>
      <c r="L167" s="52">
        <f t="shared" si="121"/>
        <v>2.1</v>
      </c>
      <c r="M167" s="61">
        <f t="shared" si="121"/>
        <v>1.8</v>
      </c>
      <c r="N167" s="61">
        <f t="shared" si="121"/>
        <v>1.8</v>
      </c>
      <c r="O167" s="61">
        <f t="shared" si="121"/>
        <v>1.8</v>
      </c>
      <c r="P167" s="11"/>
    </row>
    <row r="168" spans="1:16" s="10" customFormat="1" ht="36" customHeight="1" x14ac:dyDescent="0.35">
      <c r="A168" s="76"/>
      <c r="B168" s="76"/>
      <c r="C168" s="53" t="s">
        <v>4</v>
      </c>
      <c r="D168" s="52">
        <f t="shared" si="120"/>
        <v>317236.90000000002</v>
      </c>
      <c r="E168" s="52">
        <f t="shared" si="121"/>
        <v>19035.5</v>
      </c>
      <c r="F168" s="52">
        <f t="shared" si="121"/>
        <v>19662.599999999999</v>
      </c>
      <c r="G168" s="52">
        <f t="shared" si="121"/>
        <v>21884.1</v>
      </c>
      <c r="H168" s="52">
        <f t="shared" si="121"/>
        <v>25547.8</v>
      </c>
      <c r="I168" s="52">
        <f t="shared" si="121"/>
        <v>25651.4</v>
      </c>
      <c r="J168" s="52">
        <f t="shared" si="121"/>
        <v>31431.4</v>
      </c>
      <c r="K168" s="52">
        <f t="shared" si="121"/>
        <v>36889</v>
      </c>
      <c r="L168" s="52">
        <f t="shared" si="121"/>
        <v>32798.199999999997</v>
      </c>
      <c r="M168" s="61">
        <f t="shared" si="121"/>
        <v>33274.6</v>
      </c>
      <c r="N168" s="61">
        <f t="shared" si="121"/>
        <v>35030.800000000003</v>
      </c>
      <c r="O168" s="61">
        <f t="shared" si="121"/>
        <v>36031.5</v>
      </c>
      <c r="P168" s="11"/>
    </row>
    <row r="169" spans="1:16" s="10" customFormat="1" ht="36" customHeight="1" x14ac:dyDescent="0.35">
      <c r="A169" s="76"/>
      <c r="B169" s="76"/>
      <c r="C169" s="53" t="s">
        <v>5</v>
      </c>
      <c r="D169" s="52">
        <f>E169+F169+G169+H169+I169+J169+K169+L169+M169+N169+O169</f>
        <v>0</v>
      </c>
      <c r="E169" s="52">
        <f>E179+E174+E184</f>
        <v>0</v>
      </c>
      <c r="F169" s="52">
        <f t="shared" ref="F169:O169" si="122">F179+F174+F184</f>
        <v>0</v>
      </c>
      <c r="G169" s="52">
        <f t="shared" si="122"/>
        <v>0</v>
      </c>
      <c r="H169" s="52">
        <f t="shared" si="122"/>
        <v>0</v>
      </c>
      <c r="I169" s="52">
        <f t="shared" si="122"/>
        <v>0</v>
      </c>
      <c r="J169" s="52">
        <f t="shared" si="122"/>
        <v>0</v>
      </c>
      <c r="K169" s="52">
        <f t="shared" si="122"/>
        <v>0</v>
      </c>
      <c r="L169" s="52">
        <f t="shared" si="122"/>
        <v>0</v>
      </c>
      <c r="M169" s="61">
        <f t="shared" si="122"/>
        <v>0</v>
      </c>
      <c r="N169" s="61">
        <f t="shared" si="122"/>
        <v>0</v>
      </c>
      <c r="O169" s="61">
        <f t="shared" si="122"/>
        <v>0</v>
      </c>
      <c r="P169" s="11"/>
    </row>
    <row r="170" spans="1:16" s="10" customFormat="1" ht="36" customHeight="1" x14ac:dyDescent="0.35">
      <c r="A170" s="76" t="s">
        <v>32</v>
      </c>
      <c r="B170" s="76" t="s">
        <v>50</v>
      </c>
      <c r="C170" s="53" t="s">
        <v>0</v>
      </c>
      <c r="D170" s="52">
        <f>E170+F170+G170+H170+I170+J170+K170+L170+M170+N170+O170</f>
        <v>290172.59999999998</v>
      </c>
      <c r="E170" s="52">
        <f t="shared" ref="E170:J170" si="123">E171+E172+E173+E174</f>
        <v>18135.900000000001</v>
      </c>
      <c r="F170" s="52">
        <f t="shared" si="123"/>
        <v>17858.599999999999</v>
      </c>
      <c r="G170" s="52">
        <f>G171+G172+G173+G174</f>
        <v>20239.099999999999</v>
      </c>
      <c r="H170" s="52">
        <f t="shared" si="123"/>
        <v>21996.2</v>
      </c>
      <c r="I170" s="52">
        <f t="shared" si="123"/>
        <v>22839.200000000001</v>
      </c>
      <c r="J170" s="52">
        <f t="shared" si="123"/>
        <v>27493.5</v>
      </c>
      <c r="K170" s="52">
        <f t="shared" ref="K170:O170" si="124">K171+K172+K173+K174</f>
        <v>29294</v>
      </c>
      <c r="L170" s="52">
        <f t="shared" si="124"/>
        <v>31053.599999999999</v>
      </c>
      <c r="M170" s="61">
        <f t="shared" si="124"/>
        <v>32249.8</v>
      </c>
      <c r="N170" s="61">
        <f t="shared" si="124"/>
        <v>34006</v>
      </c>
      <c r="O170" s="61">
        <f t="shared" si="124"/>
        <v>35006.699999999997</v>
      </c>
      <c r="P170" s="11"/>
    </row>
    <row r="171" spans="1:16" s="10" customFormat="1" ht="36" customHeight="1" x14ac:dyDescent="0.35">
      <c r="A171" s="76"/>
      <c r="B171" s="76"/>
      <c r="C171" s="53" t="s">
        <v>2</v>
      </c>
      <c r="D171" s="52">
        <f t="shared" ref="D171:D175" si="125">E171+F171+G171+H171+I171+J171+K171+L171+M171+N171+O171</f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61">
        <v>0</v>
      </c>
      <c r="N171" s="61">
        <v>0</v>
      </c>
      <c r="O171" s="61">
        <v>0</v>
      </c>
      <c r="P171" s="11"/>
    </row>
    <row r="172" spans="1:16" s="10" customFormat="1" ht="36" customHeight="1" x14ac:dyDescent="0.35">
      <c r="A172" s="76"/>
      <c r="B172" s="76"/>
      <c r="C172" s="53" t="s">
        <v>3</v>
      </c>
      <c r="D172" s="52">
        <f t="shared" si="125"/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61">
        <v>0</v>
      </c>
      <c r="N172" s="61">
        <v>0</v>
      </c>
      <c r="O172" s="61">
        <v>0</v>
      </c>
      <c r="P172" s="11"/>
    </row>
    <row r="173" spans="1:16" s="10" customFormat="1" ht="36" customHeight="1" x14ac:dyDescent="0.35">
      <c r="A173" s="76"/>
      <c r="B173" s="76"/>
      <c r="C173" s="53" t="s">
        <v>4</v>
      </c>
      <c r="D173" s="52">
        <f t="shared" si="125"/>
        <v>290172.59999999998</v>
      </c>
      <c r="E173" s="52">
        <v>18135.900000000001</v>
      </c>
      <c r="F173" s="52">
        <v>17858.599999999999</v>
      </c>
      <c r="G173" s="52">
        <v>20239.099999999999</v>
      </c>
      <c r="H173" s="52">
        <v>21996.2</v>
      </c>
      <c r="I173" s="52">
        <v>22839.200000000001</v>
      </c>
      <c r="J173" s="52">
        <v>27493.5</v>
      </c>
      <c r="K173" s="52">
        <v>29294</v>
      </c>
      <c r="L173" s="52">
        <v>31053.599999999999</v>
      </c>
      <c r="M173" s="61">
        <v>32249.8</v>
      </c>
      <c r="N173" s="61">
        <v>34006</v>
      </c>
      <c r="O173" s="61">
        <v>35006.699999999997</v>
      </c>
      <c r="P173" s="11"/>
    </row>
    <row r="174" spans="1:16" s="10" customFormat="1" ht="36" customHeight="1" x14ac:dyDescent="0.35">
      <c r="A174" s="76"/>
      <c r="B174" s="76"/>
      <c r="C174" s="53" t="s">
        <v>5</v>
      </c>
      <c r="D174" s="52">
        <f t="shared" si="125"/>
        <v>0</v>
      </c>
      <c r="E174" s="52">
        <v>0</v>
      </c>
      <c r="F174" s="52">
        <v>0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61">
        <v>0</v>
      </c>
      <c r="N174" s="61">
        <v>0</v>
      </c>
      <c r="O174" s="61">
        <v>0</v>
      </c>
      <c r="P174" s="11"/>
    </row>
    <row r="175" spans="1:16" ht="36" customHeight="1" x14ac:dyDescent="0.35">
      <c r="A175" s="76" t="s">
        <v>71</v>
      </c>
      <c r="B175" s="76" t="s">
        <v>33</v>
      </c>
      <c r="C175" s="53" t="s">
        <v>0</v>
      </c>
      <c r="D175" s="52">
        <f t="shared" si="125"/>
        <v>27064.3</v>
      </c>
      <c r="E175" s="52">
        <f t="shared" ref="E175:J175" si="126">E176+E177+E178+E179</f>
        <v>899.6</v>
      </c>
      <c r="F175" s="52">
        <f t="shared" si="126"/>
        <v>1804</v>
      </c>
      <c r="G175" s="52">
        <f t="shared" si="126"/>
        <v>1645</v>
      </c>
      <c r="H175" s="52">
        <f t="shared" si="126"/>
        <v>3551.6</v>
      </c>
      <c r="I175" s="52">
        <f t="shared" si="126"/>
        <v>2812.2</v>
      </c>
      <c r="J175" s="52">
        <f t="shared" si="126"/>
        <v>3937.9</v>
      </c>
      <c r="K175" s="52">
        <f t="shared" ref="K175:O175" si="127">K176+K177+K178+K179</f>
        <v>7595</v>
      </c>
      <c r="L175" s="52">
        <f t="shared" si="127"/>
        <v>1744.6</v>
      </c>
      <c r="M175" s="61">
        <f t="shared" si="127"/>
        <v>1024.8</v>
      </c>
      <c r="N175" s="61">
        <f t="shared" si="127"/>
        <v>1024.8</v>
      </c>
      <c r="O175" s="61">
        <f t="shared" si="127"/>
        <v>1024.8</v>
      </c>
      <c r="P175" s="11"/>
    </row>
    <row r="176" spans="1:16" ht="36" customHeight="1" x14ac:dyDescent="0.35">
      <c r="A176" s="76"/>
      <c r="B176" s="76"/>
      <c r="C176" s="53" t="s">
        <v>2</v>
      </c>
      <c r="D176" s="52">
        <f>E176+F176+G176+H176+I176+J176+K176+L176+M176+N176+O176</f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61">
        <v>0</v>
      </c>
      <c r="N176" s="61">
        <v>0</v>
      </c>
      <c r="O176" s="61">
        <v>0</v>
      </c>
      <c r="P176" s="11"/>
    </row>
    <row r="177" spans="1:16" ht="36" customHeight="1" x14ac:dyDescent="0.35">
      <c r="A177" s="76"/>
      <c r="B177" s="76"/>
      <c r="C177" s="53" t="s">
        <v>3</v>
      </c>
      <c r="D177" s="52">
        <f t="shared" ref="D177:D179" si="128">E177+F177+G177+H177+I177+J177+K177+L177+M177+N177+O177</f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0</v>
      </c>
      <c r="J177" s="52">
        <v>0</v>
      </c>
      <c r="K177" s="52">
        <v>0</v>
      </c>
      <c r="L177" s="52">
        <v>0</v>
      </c>
      <c r="M177" s="61">
        <v>0</v>
      </c>
      <c r="N177" s="61">
        <v>0</v>
      </c>
      <c r="O177" s="61">
        <v>0</v>
      </c>
      <c r="P177" s="11"/>
    </row>
    <row r="178" spans="1:16" ht="36" customHeight="1" x14ac:dyDescent="0.35">
      <c r="A178" s="76"/>
      <c r="B178" s="76"/>
      <c r="C178" s="53" t="s">
        <v>4</v>
      </c>
      <c r="D178" s="52">
        <f t="shared" si="128"/>
        <v>27064.3</v>
      </c>
      <c r="E178" s="52">
        <v>899.6</v>
      </c>
      <c r="F178" s="52">
        <v>1804</v>
      </c>
      <c r="G178" s="52">
        <v>1645</v>
      </c>
      <c r="H178" s="52">
        <v>3551.6</v>
      </c>
      <c r="I178" s="52">
        <v>2812.2</v>
      </c>
      <c r="J178" s="52">
        <v>3937.9</v>
      </c>
      <c r="K178" s="52">
        <v>7595</v>
      </c>
      <c r="L178" s="52">
        <v>1744.6</v>
      </c>
      <c r="M178" s="61">
        <v>1024.8</v>
      </c>
      <c r="N178" s="61">
        <v>1024.8</v>
      </c>
      <c r="O178" s="61">
        <v>1024.8</v>
      </c>
      <c r="P178" s="11"/>
    </row>
    <row r="179" spans="1:16" ht="36" customHeight="1" x14ac:dyDescent="0.35">
      <c r="A179" s="76"/>
      <c r="B179" s="76"/>
      <c r="C179" s="53" t="s">
        <v>5</v>
      </c>
      <c r="D179" s="52">
        <f t="shared" si="128"/>
        <v>0</v>
      </c>
      <c r="E179" s="52">
        <v>0</v>
      </c>
      <c r="F179" s="52">
        <v>0</v>
      </c>
      <c r="G179" s="52">
        <v>0</v>
      </c>
      <c r="H179" s="52">
        <v>0</v>
      </c>
      <c r="I179" s="52">
        <v>0</v>
      </c>
      <c r="J179" s="52">
        <v>0</v>
      </c>
      <c r="K179" s="52">
        <v>0</v>
      </c>
      <c r="L179" s="52">
        <v>0</v>
      </c>
      <c r="M179" s="61">
        <v>0</v>
      </c>
      <c r="N179" s="61">
        <v>0</v>
      </c>
      <c r="O179" s="61">
        <v>0</v>
      </c>
      <c r="P179" s="11"/>
    </row>
    <row r="180" spans="1:16" s="10" customFormat="1" ht="36" customHeight="1" x14ac:dyDescent="0.35">
      <c r="A180" s="76" t="s">
        <v>72</v>
      </c>
      <c r="B180" s="76" t="s">
        <v>56</v>
      </c>
      <c r="C180" s="53" t="s">
        <v>0</v>
      </c>
      <c r="D180" s="52">
        <f t="shared" ref="D180:D183" si="129">E180+F180+G180+H180+I180+J180+K180+L180+M180+N180+O180</f>
        <v>14.900000000000002</v>
      </c>
      <c r="E180" s="52">
        <f>E181+E182+E183+E184</f>
        <v>0</v>
      </c>
      <c r="F180" s="52">
        <f t="shared" ref="F180:O180" si="130">F181+F182+F183+F184</f>
        <v>0</v>
      </c>
      <c r="G180" s="52">
        <f t="shared" si="130"/>
        <v>0</v>
      </c>
      <c r="H180" s="52">
        <f t="shared" si="130"/>
        <v>0</v>
      </c>
      <c r="I180" s="52">
        <f t="shared" si="130"/>
        <v>2.2000000000000002</v>
      </c>
      <c r="J180" s="52">
        <f t="shared" si="130"/>
        <v>2.6</v>
      </c>
      <c r="K180" s="52">
        <f t="shared" si="130"/>
        <v>2.6</v>
      </c>
      <c r="L180" s="52">
        <f t="shared" si="130"/>
        <v>2.1</v>
      </c>
      <c r="M180" s="61">
        <f t="shared" si="130"/>
        <v>1.8</v>
      </c>
      <c r="N180" s="61">
        <f t="shared" si="130"/>
        <v>1.8</v>
      </c>
      <c r="O180" s="61">
        <f t="shared" si="130"/>
        <v>1.8</v>
      </c>
      <c r="P180" s="11"/>
    </row>
    <row r="181" spans="1:16" s="10" customFormat="1" ht="58.5" customHeight="1" x14ac:dyDescent="0.35">
      <c r="A181" s="76"/>
      <c r="B181" s="76"/>
      <c r="C181" s="53" t="s">
        <v>2</v>
      </c>
      <c r="D181" s="52">
        <f t="shared" si="129"/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61">
        <v>0</v>
      </c>
      <c r="N181" s="61">
        <v>0</v>
      </c>
      <c r="O181" s="61">
        <v>0</v>
      </c>
      <c r="P181" s="11"/>
    </row>
    <row r="182" spans="1:16" s="10" customFormat="1" ht="55.5" customHeight="1" x14ac:dyDescent="0.35">
      <c r="A182" s="76"/>
      <c r="B182" s="76"/>
      <c r="C182" s="53" t="s">
        <v>3</v>
      </c>
      <c r="D182" s="52">
        <f t="shared" si="129"/>
        <v>14.900000000000002</v>
      </c>
      <c r="E182" s="52">
        <v>0</v>
      </c>
      <c r="F182" s="52">
        <v>0</v>
      </c>
      <c r="G182" s="52">
        <v>0</v>
      </c>
      <c r="H182" s="52">
        <v>0</v>
      </c>
      <c r="I182" s="52">
        <v>2.2000000000000002</v>
      </c>
      <c r="J182" s="52">
        <v>2.6</v>
      </c>
      <c r="K182" s="52">
        <v>2.6</v>
      </c>
      <c r="L182" s="52">
        <v>2.1</v>
      </c>
      <c r="M182" s="61">
        <v>1.8</v>
      </c>
      <c r="N182" s="61">
        <v>1.8</v>
      </c>
      <c r="O182" s="61">
        <v>1.8</v>
      </c>
      <c r="P182" s="11"/>
    </row>
    <row r="183" spans="1:16" s="10" customFormat="1" ht="54" customHeight="1" x14ac:dyDescent="0.35">
      <c r="A183" s="76"/>
      <c r="B183" s="76"/>
      <c r="C183" s="43" t="s">
        <v>4</v>
      </c>
      <c r="D183" s="42">
        <f t="shared" si="129"/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61">
        <v>0</v>
      </c>
      <c r="N183" s="61">
        <v>0</v>
      </c>
      <c r="O183" s="61">
        <v>0</v>
      </c>
      <c r="P183" s="11"/>
    </row>
    <row r="184" spans="1:16" s="10" customFormat="1" ht="60.75" customHeight="1" x14ac:dyDescent="0.35">
      <c r="A184" s="76"/>
      <c r="B184" s="76"/>
      <c r="C184" s="43" t="s">
        <v>5</v>
      </c>
      <c r="D184" s="42">
        <f>E184+F184+G184+H184+I184+J184+K184+L184+M184+N184+O184</f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61">
        <v>0</v>
      </c>
      <c r="N184" s="61">
        <v>0</v>
      </c>
      <c r="O184" s="61">
        <v>0</v>
      </c>
      <c r="P184" s="11"/>
    </row>
    <row r="185" spans="1:16" s="10" customFormat="1" ht="36" customHeight="1" x14ac:dyDescent="0.35">
      <c r="A185" s="76" t="s">
        <v>101</v>
      </c>
      <c r="B185" s="76" t="s">
        <v>102</v>
      </c>
      <c r="C185" s="43" t="s">
        <v>0</v>
      </c>
      <c r="D185" s="42">
        <f>E185+F185+G185+H185+I185+J185+K185+L185+M185+N185+O185</f>
        <v>212701.19999999998</v>
      </c>
      <c r="E185" s="42">
        <f>E186+E187+E188+E189</f>
        <v>0</v>
      </c>
      <c r="F185" s="42">
        <f t="shared" ref="F185:O185" si="131">F186+F187+F188+F189</f>
        <v>0</v>
      </c>
      <c r="G185" s="42">
        <f t="shared" si="131"/>
        <v>0</v>
      </c>
      <c r="H185" s="42">
        <f t="shared" si="131"/>
        <v>0</v>
      </c>
      <c r="I185" s="42">
        <f t="shared" si="131"/>
        <v>0</v>
      </c>
      <c r="J185" s="42">
        <f t="shared" si="131"/>
        <v>0</v>
      </c>
      <c r="K185" s="42">
        <f t="shared" si="131"/>
        <v>0</v>
      </c>
      <c r="L185" s="42">
        <f t="shared" si="131"/>
        <v>50142.2</v>
      </c>
      <c r="M185" s="61">
        <f t="shared" si="131"/>
        <v>51586.8</v>
      </c>
      <c r="N185" s="61">
        <f t="shared" si="131"/>
        <v>54224.800000000003</v>
      </c>
      <c r="O185" s="61">
        <f t="shared" si="131"/>
        <v>56747.4</v>
      </c>
      <c r="P185" s="11"/>
    </row>
    <row r="186" spans="1:16" s="10" customFormat="1" ht="36" customHeight="1" x14ac:dyDescent="0.35">
      <c r="A186" s="76"/>
      <c r="B186" s="76"/>
      <c r="C186" s="43" t="s">
        <v>2</v>
      </c>
      <c r="D186" s="42">
        <f t="shared" ref="D186:D188" si="132">E186+F186+G186+H186+I186+J186+K186+L186+M186+N186+O186</f>
        <v>0</v>
      </c>
      <c r="E186" s="42">
        <f t="shared" ref="E186:O188" si="133">E191</f>
        <v>0</v>
      </c>
      <c r="F186" s="42">
        <f t="shared" si="133"/>
        <v>0</v>
      </c>
      <c r="G186" s="42">
        <f t="shared" si="133"/>
        <v>0</v>
      </c>
      <c r="H186" s="42">
        <f t="shared" si="133"/>
        <v>0</v>
      </c>
      <c r="I186" s="42">
        <f t="shared" si="133"/>
        <v>0</v>
      </c>
      <c r="J186" s="42">
        <f t="shared" si="133"/>
        <v>0</v>
      </c>
      <c r="K186" s="42">
        <f t="shared" si="133"/>
        <v>0</v>
      </c>
      <c r="L186" s="42">
        <f t="shared" si="133"/>
        <v>0</v>
      </c>
      <c r="M186" s="61">
        <f t="shared" si="133"/>
        <v>0</v>
      </c>
      <c r="N186" s="61">
        <f t="shared" si="133"/>
        <v>0</v>
      </c>
      <c r="O186" s="61">
        <f t="shared" si="133"/>
        <v>0</v>
      </c>
      <c r="P186" s="11"/>
    </row>
    <row r="187" spans="1:16" s="10" customFormat="1" ht="36" customHeight="1" x14ac:dyDescent="0.35">
      <c r="A187" s="76"/>
      <c r="B187" s="76"/>
      <c r="C187" s="43" t="s">
        <v>3</v>
      </c>
      <c r="D187" s="42">
        <f t="shared" si="132"/>
        <v>0</v>
      </c>
      <c r="E187" s="42">
        <f t="shared" si="133"/>
        <v>0</v>
      </c>
      <c r="F187" s="42">
        <f t="shared" si="133"/>
        <v>0</v>
      </c>
      <c r="G187" s="42">
        <f t="shared" si="133"/>
        <v>0</v>
      </c>
      <c r="H187" s="42">
        <f t="shared" si="133"/>
        <v>0</v>
      </c>
      <c r="I187" s="42">
        <f t="shared" si="133"/>
        <v>0</v>
      </c>
      <c r="J187" s="42">
        <f t="shared" si="133"/>
        <v>0</v>
      </c>
      <c r="K187" s="42">
        <f t="shared" si="133"/>
        <v>0</v>
      </c>
      <c r="L187" s="42">
        <f t="shared" si="133"/>
        <v>0</v>
      </c>
      <c r="M187" s="61">
        <f t="shared" si="133"/>
        <v>0</v>
      </c>
      <c r="N187" s="61">
        <f t="shared" si="133"/>
        <v>0</v>
      </c>
      <c r="O187" s="61">
        <f t="shared" si="133"/>
        <v>0</v>
      </c>
      <c r="P187" s="11"/>
    </row>
    <row r="188" spans="1:16" s="10" customFormat="1" ht="36" customHeight="1" x14ac:dyDescent="0.35">
      <c r="A188" s="76"/>
      <c r="B188" s="76"/>
      <c r="C188" s="43" t="s">
        <v>4</v>
      </c>
      <c r="D188" s="42">
        <f t="shared" si="132"/>
        <v>212701.19999999998</v>
      </c>
      <c r="E188" s="42">
        <f t="shared" si="133"/>
        <v>0</v>
      </c>
      <c r="F188" s="42">
        <f t="shared" si="133"/>
        <v>0</v>
      </c>
      <c r="G188" s="42">
        <f t="shared" si="133"/>
        <v>0</v>
      </c>
      <c r="H188" s="42">
        <f t="shared" si="133"/>
        <v>0</v>
      </c>
      <c r="I188" s="42">
        <f t="shared" si="133"/>
        <v>0</v>
      </c>
      <c r="J188" s="42">
        <f t="shared" si="133"/>
        <v>0</v>
      </c>
      <c r="K188" s="42">
        <f t="shared" si="133"/>
        <v>0</v>
      </c>
      <c r="L188" s="42">
        <f t="shared" si="133"/>
        <v>50142.2</v>
      </c>
      <c r="M188" s="61">
        <f t="shared" si="133"/>
        <v>51586.8</v>
      </c>
      <c r="N188" s="61">
        <f t="shared" si="133"/>
        <v>54224.800000000003</v>
      </c>
      <c r="O188" s="61">
        <f t="shared" si="133"/>
        <v>56747.4</v>
      </c>
      <c r="P188" s="11"/>
    </row>
    <row r="189" spans="1:16" s="10" customFormat="1" ht="36" customHeight="1" x14ac:dyDescent="0.35">
      <c r="A189" s="76"/>
      <c r="B189" s="76"/>
      <c r="C189" s="43" t="s">
        <v>5</v>
      </c>
      <c r="D189" s="52">
        <f>E189+F189+G189+H189+I189+J189+K189+L189+M189+N189+O189</f>
        <v>0</v>
      </c>
      <c r="E189" s="52">
        <f>E194</f>
        <v>0</v>
      </c>
      <c r="F189" s="52">
        <f t="shared" ref="F189:O189" si="134">F194</f>
        <v>0</v>
      </c>
      <c r="G189" s="52">
        <f t="shared" si="134"/>
        <v>0</v>
      </c>
      <c r="H189" s="52">
        <f t="shared" si="134"/>
        <v>0</v>
      </c>
      <c r="I189" s="52">
        <f t="shared" si="134"/>
        <v>0</v>
      </c>
      <c r="J189" s="52">
        <f t="shared" si="134"/>
        <v>0</v>
      </c>
      <c r="K189" s="52">
        <f t="shared" si="134"/>
        <v>0</v>
      </c>
      <c r="L189" s="52">
        <f t="shared" si="134"/>
        <v>0</v>
      </c>
      <c r="M189" s="61">
        <f t="shared" si="134"/>
        <v>0</v>
      </c>
      <c r="N189" s="61">
        <f t="shared" si="134"/>
        <v>0</v>
      </c>
      <c r="O189" s="61">
        <f t="shared" si="134"/>
        <v>0</v>
      </c>
      <c r="P189" s="11"/>
    </row>
    <row r="190" spans="1:16" s="10" customFormat="1" ht="36" customHeight="1" x14ac:dyDescent="0.35">
      <c r="A190" s="76" t="s">
        <v>104</v>
      </c>
      <c r="B190" s="76" t="s">
        <v>103</v>
      </c>
      <c r="C190" s="43" t="s">
        <v>0</v>
      </c>
      <c r="D190" s="52">
        <f>E190+F190+G190+H190+I190+J190+K190+L190+M190+N190+O190</f>
        <v>212701.19999999998</v>
      </c>
      <c r="E190" s="52">
        <f t="shared" ref="E190:F190" si="135">E191+E192+E193+E194</f>
        <v>0</v>
      </c>
      <c r="F190" s="52">
        <f t="shared" si="135"/>
        <v>0</v>
      </c>
      <c r="G190" s="52">
        <f>G191+G192+G193+G194</f>
        <v>0</v>
      </c>
      <c r="H190" s="52">
        <f t="shared" ref="H190:O190" si="136">H191+H192+H193+H194</f>
        <v>0</v>
      </c>
      <c r="I190" s="52">
        <f t="shared" si="136"/>
        <v>0</v>
      </c>
      <c r="J190" s="52">
        <f t="shared" si="136"/>
        <v>0</v>
      </c>
      <c r="K190" s="52">
        <f t="shared" si="136"/>
        <v>0</v>
      </c>
      <c r="L190" s="52">
        <f t="shared" si="136"/>
        <v>50142.2</v>
      </c>
      <c r="M190" s="61">
        <f t="shared" si="136"/>
        <v>51586.8</v>
      </c>
      <c r="N190" s="61">
        <f t="shared" si="136"/>
        <v>54224.800000000003</v>
      </c>
      <c r="O190" s="61">
        <f t="shared" si="136"/>
        <v>56747.4</v>
      </c>
      <c r="P190" s="11"/>
    </row>
    <row r="191" spans="1:16" s="10" customFormat="1" ht="36" customHeight="1" x14ac:dyDescent="0.35">
      <c r="A191" s="76"/>
      <c r="B191" s="76"/>
      <c r="C191" s="43" t="s">
        <v>2</v>
      </c>
      <c r="D191" s="52">
        <f t="shared" ref="D191:D194" si="137">E191+F191+G191+H191+I191+J191+K191+L191+M191+N191+O191</f>
        <v>0</v>
      </c>
      <c r="E191" s="52">
        <v>0</v>
      </c>
      <c r="F191" s="52">
        <v>0</v>
      </c>
      <c r="G191" s="52">
        <v>0</v>
      </c>
      <c r="H191" s="52">
        <v>0</v>
      </c>
      <c r="I191" s="52">
        <v>0</v>
      </c>
      <c r="J191" s="52">
        <v>0</v>
      </c>
      <c r="K191" s="52">
        <v>0</v>
      </c>
      <c r="L191" s="52">
        <v>0</v>
      </c>
      <c r="M191" s="61">
        <v>0</v>
      </c>
      <c r="N191" s="61">
        <v>0</v>
      </c>
      <c r="O191" s="61">
        <v>0</v>
      </c>
      <c r="P191" s="11"/>
    </row>
    <row r="192" spans="1:16" s="10" customFormat="1" ht="36" customHeight="1" x14ac:dyDescent="0.35">
      <c r="A192" s="76"/>
      <c r="B192" s="76"/>
      <c r="C192" s="43" t="s">
        <v>3</v>
      </c>
      <c r="D192" s="52">
        <f t="shared" si="137"/>
        <v>0</v>
      </c>
      <c r="E192" s="52">
        <v>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61">
        <v>0</v>
      </c>
      <c r="N192" s="61">
        <v>0</v>
      </c>
      <c r="O192" s="61">
        <v>0</v>
      </c>
      <c r="P192" s="11"/>
    </row>
    <row r="193" spans="1:16" s="10" customFormat="1" ht="36" customHeight="1" x14ac:dyDescent="0.35">
      <c r="A193" s="76"/>
      <c r="B193" s="76"/>
      <c r="C193" s="43" t="s">
        <v>4</v>
      </c>
      <c r="D193" s="52">
        <f t="shared" si="137"/>
        <v>212701.19999999998</v>
      </c>
      <c r="E193" s="52">
        <v>0</v>
      </c>
      <c r="F193" s="52">
        <v>0</v>
      </c>
      <c r="G193" s="52">
        <v>0</v>
      </c>
      <c r="H193" s="52">
        <v>0</v>
      </c>
      <c r="I193" s="52">
        <v>0</v>
      </c>
      <c r="J193" s="52">
        <v>0</v>
      </c>
      <c r="K193" s="52">
        <v>0</v>
      </c>
      <c r="L193" s="52">
        <v>50142.2</v>
      </c>
      <c r="M193" s="61">
        <v>51586.8</v>
      </c>
      <c r="N193" s="61">
        <v>54224.800000000003</v>
      </c>
      <c r="O193" s="61">
        <v>56747.4</v>
      </c>
      <c r="P193" s="11"/>
    </row>
    <row r="194" spans="1:16" s="10" customFormat="1" ht="36" customHeight="1" x14ac:dyDescent="0.35">
      <c r="A194" s="76"/>
      <c r="B194" s="76"/>
      <c r="C194" s="43" t="s">
        <v>5</v>
      </c>
      <c r="D194" s="52">
        <f t="shared" si="137"/>
        <v>0</v>
      </c>
      <c r="E194" s="52">
        <v>0</v>
      </c>
      <c r="F194" s="52">
        <v>0</v>
      </c>
      <c r="G194" s="52">
        <v>0</v>
      </c>
      <c r="H194" s="52">
        <v>0</v>
      </c>
      <c r="I194" s="52">
        <v>0</v>
      </c>
      <c r="J194" s="52">
        <v>0</v>
      </c>
      <c r="K194" s="52">
        <v>0</v>
      </c>
      <c r="L194" s="52">
        <v>0</v>
      </c>
      <c r="M194" s="61">
        <v>0</v>
      </c>
      <c r="N194" s="61">
        <v>0</v>
      </c>
      <c r="O194" s="61">
        <v>0</v>
      </c>
      <c r="P194" s="11"/>
    </row>
    <row r="195" spans="1:16" s="10" customFormat="1" ht="36" customHeight="1" x14ac:dyDescent="0.3">
      <c r="A195" s="95" t="s">
        <v>66</v>
      </c>
      <c r="B195" s="95" t="s">
        <v>69</v>
      </c>
      <c r="C195" s="45" t="s">
        <v>0</v>
      </c>
      <c r="D195" s="15">
        <f>E195+F195+G195+H195+I195+J195+K195+L195+M195+N195+O195</f>
        <v>670902</v>
      </c>
      <c r="E195" s="15">
        <f>E196+E197+E198+E199</f>
        <v>0</v>
      </c>
      <c r="F195" s="15">
        <f t="shared" ref="F195:O195" si="138">F196+F197+F198+F199</f>
        <v>0</v>
      </c>
      <c r="G195" s="15">
        <f t="shared" si="138"/>
        <v>0</v>
      </c>
      <c r="H195" s="15">
        <f t="shared" si="138"/>
        <v>0</v>
      </c>
      <c r="I195" s="15">
        <f t="shared" si="138"/>
        <v>0</v>
      </c>
      <c r="J195" s="15">
        <f t="shared" si="138"/>
        <v>17582.800000000003</v>
      </c>
      <c r="K195" s="15">
        <f t="shared" si="138"/>
        <v>97230.8</v>
      </c>
      <c r="L195" s="15">
        <f t="shared" si="138"/>
        <v>151693.5</v>
      </c>
      <c r="M195" s="15">
        <f t="shared" si="138"/>
        <v>197843.80000000002</v>
      </c>
      <c r="N195" s="15">
        <f t="shared" si="138"/>
        <v>138918.1</v>
      </c>
      <c r="O195" s="15">
        <f t="shared" si="138"/>
        <v>67633</v>
      </c>
      <c r="P195" s="11"/>
    </row>
    <row r="196" spans="1:16" s="10" customFormat="1" ht="36" customHeight="1" x14ac:dyDescent="0.35">
      <c r="A196" s="96"/>
      <c r="B196" s="96"/>
      <c r="C196" s="43" t="s">
        <v>2</v>
      </c>
      <c r="D196" s="52">
        <f t="shared" ref="D196:D199" si="139">E196+F196+G196+H196+I196+J196+K196+L196+M196+N196+O196</f>
        <v>377630.5</v>
      </c>
      <c r="E196" s="52">
        <f>E201</f>
        <v>0</v>
      </c>
      <c r="F196" s="52">
        <f t="shared" ref="F196:O196" si="140">F201</f>
        <v>0</v>
      </c>
      <c r="G196" s="52">
        <f t="shared" si="140"/>
        <v>0</v>
      </c>
      <c r="H196" s="52">
        <f t="shared" si="140"/>
        <v>0</v>
      </c>
      <c r="I196" s="52">
        <f t="shared" si="140"/>
        <v>0</v>
      </c>
      <c r="J196" s="52">
        <f t="shared" si="140"/>
        <v>0</v>
      </c>
      <c r="K196" s="52">
        <f t="shared" si="140"/>
        <v>0</v>
      </c>
      <c r="L196" s="52">
        <f t="shared" si="140"/>
        <v>114935.6</v>
      </c>
      <c r="M196" s="61">
        <f t="shared" si="140"/>
        <v>58574.400000000001</v>
      </c>
      <c r="N196" s="61">
        <f t="shared" si="140"/>
        <v>137490.20000000001</v>
      </c>
      <c r="O196" s="61">
        <f t="shared" si="140"/>
        <v>66630.3</v>
      </c>
      <c r="P196" s="11"/>
    </row>
    <row r="197" spans="1:16" s="10" customFormat="1" ht="36" customHeight="1" x14ac:dyDescent="0.35">
      <c r="A197" s="96"/>
      <c r="B197" s="96"/>
      <c r="C197" s="43" t="s">
        <v>3</v>
      </c>
      <c r="D197" s="52">
        <f t="shared" si="139"/>
        <v>293271.50000000006</v>
      </c>
      <c r="E197" s="52">
        <f>E202</f>
        <v>0</v>
      </c>
      <c r="F197" s="52">
        <f>F202</f>
        <v>0</v>
      </c>
      <c r="G197" s="52">
        <f t="shared" ref="G197:O197" si="141">G202</f>
        <v>0</v>
      </c>
      <c r="H197" s="52">
        <f t="shared" si="141"/>
        <v>0</v>
      </c>
      <c r="I197" s="52">
        <f t="shared" si="141"/>
        <v>0</v>
      </c>
      <c r="J197" s="52">
        <f>J202</f>
        <v>17582.800000000003</v>
      </c>
      <c r="K197" s="52">
        <f t="shared" si="141"/>
        <v>97230.8</v>
      </c>
      <c r="L197" s="52">
        <f t="shared" si="141"/>
        <v>36757.9</v>
      </c>
      <c r="M197" s="61">
        <f t="shared" si="141"/>
        <v>139269.40000000002</v>
      </c>
      <c r="N197" s="61">
        <f t="shared" si="141"/>
        <v>1427.9</v>
      </c>
      <c r="O197" s="61">
        <f t="shared" si="141"/>
        <v>1002.7</v>
      </c>
      <c r="P197" s="11"/>
    </row>
    <row r="198" spans="1:16" s="10" customFormat="1" ht="36" customHeight="1" x14ac:dyDescent="0.35">
      <c r="A198" s="96"/>
      <c r="B198" s="96"/>
      <c r="C198" s="43" t="s">
        <v>4</v>
      </c>
      <c r="D198" s="52">
        <f t="shared" si="139"/>
        <v>0</v>
      </c>
      <c r="E198" s="52">
        <f>E203</f>
        <v>0</v>
      </c>
      <c r="F198" s="52">
        <f t="shared" ref="F198:O198" si="142">F203</f>
        <v>0</v>
      </c>
      <c r="G198" s="52">
        <f t="shared" si="142"/>
        <v>0</v>
      </c>
      <c r="H198" s="52">
        <f t="shared" si="142"/>
        <v>0</v>
      </c>
      <c r="I198" s="52">
        <f t="shared" si="142"/>
        <v>0</v>
      </c>
      <c r="J198" s="52">
        <f t="shared" si="142"/>
        <v>0</v>
      </c>
      <c r="K198" s="52">
        <f t="shared" si="142"/>
        <v>0</v>
      </c>
      <c r="L198" s="52">
        <f t="shared" si="142"/>
        <v>0</v>
      </c>
      <c r="M198" s="61">
        <f t="shared" si="142"/>
        <v>0</v>
      </c>
      <c r="N198" s="61">
        <f t="shared" si="142"/>
        <v>0</v>
      </c>
      <c r="O198" s="61">
        <f t="shared" si="142"/>
        <v>0</v>
      </c>
      <c r="P198" s="11"/>
    </row>
    <row r="199" spans="1:16" s="10" customFormat="1" ht="36" customHeight="1" x14ac:dyDescent="0.35">
      <c r="A199" s="97"/>
      <c r="B199" s="97"/>
      <c r="C199" s="43" t="s">
        <v>5</v>
      </c>
      <c r="D199" s="52">
        <f t="shared" si="139"/>
        <v>0</v>
      </c>
      <c r="E199" s="52">
        <f>E204</f>
        <v>0</v>
      </c>
      <c r="F199" s="52">
        <f t="shared" ref="F199:O199" si="143">F204</f>
        <v>0</v>
      </c>
      <c r="G199" s="52">
        <f t="shared" si="143"/>
        <v>0</v>
      </c>
      <c r="H199" s="52">
        <f t="shared" si="143"/>
        <v>0</v>
      </c>
      <c r="I199" s="52">
        <f t="shared" si="143"/>
        <v>0</v>
      </c>
      <c r="J199" s="52">
        <f>J204</f>
        <v>0</v>
      </c>
      <c r="K199" s="52">
        <f t="shared" si="143"/>
        <v>0</v>
      </c>
      <c r="L199" s="52">
        <f t="shared" si="143"/>
        <v>0</v>
      </c>
      <c r="M199" s="61">
        <f t="shared" si="143"/>
        <v>0</v>
      </c>
      <c r="N199" s="61">
        <f t="shared" si="143"/>
        <v>0</v>
      </c>
      <c r="O199" s="61">
        <f t="shared" si="143"/>
        <v>0</v>
      </c>
      <c r="P199" s="11"/>
    </row>
    <row r="200" spans="1:16" s="10" customFormat="1" ht="36" customHeight="1" x14ac:dyDescent="0.35">
      <c r="A200" s="67" t="s">
        <v>67</v>
      </c>
      <c r="B200" s="67" t="s">
        <v>70</v>
      </c>
      <c r="C200" s="43" t="s">
        <v>0</v>
      </c>
      <c r="D200" s="42">
        <f>E200+F200+G200+H200+I200+J200+K200+L200+M200+N200+O200</f>
        <v>670902</v>
      </c>
      <c r="E200" s="42">
        <f>E201+E202+E203+E204</f>
        <v>0</v>
      </c>
      <c r="F200" s="42">
        <f>F201+F202+F203+F204</f>
        <v>0</v>
      </c>
      <c r="G200" s="42">
        <f t="shared" ref="G200:O200" si="144">G201+G202+G203+G204</f>
        <v>0</v>
      </c>
      <c r="H200" s="42">
        <f t="shared" si="144"/>
        <v>0</v>
      </c>
      <c r="I200" s="42">
        <f t="shared" si="144"/>
        <v>0</v>
      </c>
      <c r="J200" s="42">
        <f t="shared" si="144"/>
        <v>17582.800000000003</v>
      </c>
      <c r="K200" s="42">
        <f>K201+K202+K203+K204</f>
        <v>97230.8</v>
      </c>
      <c r="L200" s="42">
        <f>L201+L202+L203+L204</f>
        <v>151693.5</v>
      </c>
      <c r="M200" s="61">
        <f t="shared" si="144"/>
        <v>197843.80000000002</v>
      </c>
      <c r="N200" s="61">
        <f t="shared" si="144"/>
        <v>138918.1</v>
      </c>
      <c r="O200" s="61">
        <f t="shared" si="144"/>
        <v>67633</v>
      </c>
      <c r="P200" s="11"/>
    </row>
    <row r="201" spans="1:16" s="10" customFormat="1" ht="36" customHeight="1" x14ac:dyDescent="0.35">
      <c r="A201" s="68"/>
      <c r="B201" s="68"/>
      <c r="C201" s="43" t="s">
        <v>2</v>
      </c>
      <c r="D201" s="42">
        <f t="shared" ref="D201:D203" si="145">E201+F201+G201+H201+I201+J201+K201+L201+M201+N201+O201</f>
        <v>377630.5</v>
      </c>
      <c r="E201" s="42">
        <f>E210+E215+E220</f>
        <v>0</v>
      </c>
      <c r="F201" s="42">
        <f>F206+F215+F220</f>
        <v>0</v>
      </c>
      <c r="G201" s="42">
        <f t="shared" ref="G201:O201" si="146">G206+G215+G220</f>
        <v>0</v>
      </c>
      <c r="H201" s="42">
        <f t="shared" si="146"/>
        <v>0</v>
      </c>
      <c r="I201" s="42">
        <f t="shared" si="146"/>
        <v>0</v>
      </c>
      <c r="J201" s="42">
        <f t="shared" si="146"/>
        <v>0</v>
      </c>
      <c r="K201" s="42">
        <f t="shared" si="146"/>
        <v>0</v>
      </c>
      <c r="L201" s="42">
        <f t="shared" si="146"/>
        <v>114935.6</v>
      </c>
      <c r="M201" s="61">
        <f t="shared" si="146"/>
        <v>58574.400000000001</v>
      </c>
      <c r="N201" s="61">
        <f t="shared" si="146"/>
        <v>137490.20000000001</v>
      </c>
      <c r="O201" s="61">
        <f t="shared" si="146"/>
        <v>66630.3</v>
      </c>
      <c r="P201" s="11"/>
    </row>
    <row r="202" spans="1:16" s="10" customFormat="1" ht="36" customHeight="1" x14ac:dyDescent="0.35">
      <c r="A202" s="68"/>
      <c r="B202" s="68"/>
      <c r="C202" s="43" t="s">
        <v>3</v>
      </c>
      <c r="D202" s="52">
        <f>E202+F202+G202+H202+I202+J202+K202+L202+M202+N202+O202</f>
        <v>293271.50000000006</v>
      </c>
      <c r="E202" s="52">
        <f>E209</f>
        <v>0</v>
      </c>
      <c r="F202" s="57">
        <f t="shared" ref="F202:I202" si="147">F209</f>
        <v>0</v>
      </c>
      <c r="G202" s="57">
        <f t="shared" si="147"/>
        <v>0</v>
      </c>
      <c r="H202" s="57">
        <f t="shared" si="147"/>
        <v>0</v>
      </c>
      <c r="I202" s="57">
        <f t="shared" si="147"/>
        <v>0</v>
      </c>
      <c r="J202" s="52">
        <f>J209+J216+J221</f>
        <v>17582.800000000003</v>
      </c>
      <c r="K202" s="52">
        <f>K209+K216+K221+K227</f>
        <v>97230.8</v>
      </c>
      <c r="L202" s="52">
        <f>L209+L216+L221+L227</f>
        <v>36757.9</v>
      </c>
      <c r="M202" s="61">
        <f>M209+M216+M221+M227</f>
        <v>139269.40000000002</v>
      </c>
      <c r="N202" s="61">
        <f>N209+N216+N221+N227</f>
        <v>1427.9</v>
      </c>
      <c r="O202" s="61">
        <f>O209+O216+O221+O227</f>
        <v>1002.7</v>
      </c>
      <c r="P202" s="11"/>
    </row>
    <row r="203" spans="1:16" s="10" customFormat="1" ht="36" customHeight="1" x14ac:dyDescent="0.35">
      <c r="A203" s="68"/>
      <c r="B203" s="68"/>
      <c r="C203" s="43" t="s">
        <v>4</v>
      </c>
      <c r="D203" s="52">
        <f t="shared" si="145"/>
        <v>0</v>
      </c>
      <c r="E203" s="52">
        <f>E212+E217+E222</f>
        <v>0</v>
      </c>
      <c r="F203" s="52">
        <f t="shared" ref="F203:O203" si="148">F212+F217+F222</f>
        <v>0</v>
      </c>
      <c r="G203" s="52">
        <f t="shared" si="148"/>
        <v>0</v>
      </c>
      <c r="H203" s="52">
        <f t="shared" si="148"/>
        <v>0</v>
      </c>
      <c r="I203" s="52">
        <f t="shared" si="148"/>
        <v>0</v>
      </c>
      <c r="J203" s="52">
        <f t="shared" si="148"/>
        <v>0</v>
      </c>
      <c r="K203" s="52">
        <f t="shared" si="148"/>
        <v>0</v>
      </c>
      <c r="L203" s="52">
        <f t="shared" si="148"/>
        <v>0</v>
      </c>
      <c r="M203" s="61">
        <f t="shared" si="148"/>
        <v>0</v>
      </c>
      <c r="N203" s="61">
        <f t="shared" si="148"/>
        <v>0</v>
      </c>
      <c r="O203" s="61">
        <f t="shared" si="148"/>
        <v>0</v>
      </c>
      <c r="P203" s="11"/>
    </row>
    <row r="204" spans="1:16" s="10" customFormat="1" ht="36" customHeight="1" x14ac:dyDescent="0.35">
      <c r="A204" s="69"/>
      <c r="B204" s="69"/>
      <c r="C204" s="43" t="s">
        <v>5</v>
      </c>
      <c r="D204" s="52">
        <f>E204+F204+G204+H204+I204+J204+K204+L204+M204+N204+O204</f>
        <v>0</v>
      </c>
      <c r="E204" s="52">
        <f>E213+E218+E223</f>
        <v>0</v>
      </c>
      <c r="F204" s="52">
        <f t="shared" ref="F204:O204" si="149">F213+F218+F223</f>
        <v>0</v>
      </c>
      <c r="G204" s="52">
        <f t="shared" si="149"/>
        <v>0</v>
      </c>
      <c r="H204" s="52">
        <f t="shared" si="149"/>
        <v>0</v>
      </c>
      <c r="I204" s="52">
        <f t="shared" si="149"/>
        <v>0</v>
      </c>
      <c r="J204" s="52">
        <f t="shared" si="149"/>
        <v>0</v>
      </c>
      <c r="K204" s="52">
        <f t="shared" si="149"/>
        <v>0</v>
      </c>
      <c r="L204" s="52">
        <f t="shared" si="149"/>
        <v>0</v>
      </c>
      <c r="M204" s="61">
        <f t="shared" si="149"/>
        <v>0</v>
      </c>
      <c r="N204" s="61">
        <f t="shared" si="149"/>
        <v>0</v>
      </c>
      <c r="O204" s="61">
        <f t="shared" si="149"/>
        <v>0</v>
      </c>
      <c r="P204" s="11"/>
    </row>
    <row r="205" spans="1:16" s="10" customFormat="1" ht="36" customHeight="1" x14ac:dyDescent="0.35">
      <c r="A205" s="76" t="s">
        <v>68</v>
      </c>
      <c r="B205" s="76" t="s">
        <v>78</v>
      </c>
      <c r="C205" s="43" t="s">
        <v>0</v>
      </c>
      <c r="D205" s="52">
        <f>E205+F205+G205+H205+I205+J205+K205+L205+M205+N205+O205</f>
        <v>461598.39999999997</v>
      </c>
      <c r="E205" s="52">
        <f>E206+E210+E211+E212+E213</f>
        <v>0</v>
      </c>
      <c r="F205" s="52">
        <f t="shared" ref="F205:O205" si="150">F206+F210+F211+F212+F213</f>
        <v>0</v>
      </c>
      <c r="G205" s="52">
        <f t="shared" si="150"/>
        <v>0</v>
      </c>
      <c r="H205" s="52">
        <f t="shared" si="150"/>
        <v>0</v>
      </c>
      <c r="I205" s="52">
        <f t="shared" si="150"/>
        <v>0</v>
      </c>
      <c r="J205" s="52">
        <f t="shared" si="150"/>
        <v>16878.600000000002</v>
      </c>
      <c r="K205" s="52">
        <f>K206+K210+K211+K212+K213</f>
        <v>67089.3</v>
      </c>
      <c r="L205" s="52">
        <f t="shared" si="150"/>
        <v>114935.6</v>
      </c>
      <c r="M205" s="61">
        <f t="shared" si="150"/>
        <v>58574.400000000001</v>
      </c>
      <c r="N205" s="61">
        <f t="shared" si="150"/>
        <v>137490.20000000001</v>
      </c>
      <c r="O205" s="61">
        <f t="shared" si="150"/>
        <v>66630.3</v>
      </c>
      <c r="P205" s="11"/>
    </row>
    <row r="206" spans="1:16" s="10" customFormat="1" ht="36" customHeight="1" x14ac:dyDescent="0.35">
      <c r="A206" s="76"/>
      <c r="B206" s="76"/>
      <c r="C206" s="43" t="s">
        <v>108</v>
      </c>
      <c r="D206" s="52">
        <f>E206+F206+G206+H206+I206+J206+K206+L206+M206+N206+O206</f>
        <v>377630.5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f>L207+L208</f>
        <v>114935.6</v>
      </c>
      <c r="M206" s="61">
        <f t="shared" ref="M206:O206" si="151">M207+M208</f>
        <v>58574.400000000001</v>
      </c>
      <c r="N206" s="61">
        <f t="shared" si="151"/>
        <v>137490.20000000001</v>
      </c>
      <c r="O206" s="61">
        <f t="shared" si="151"/>
        <v>66630.3</v>
      </c>
      <c r="P206" s="11"/>
    </row>
    <row r="207" spans="1:16" s="10" customFormat="1" ht="42.75" customHeight="1" x14ac:dyDescent="0.35">
      <c r="A207" s="76"/>
      <c r="B207" s="76"/>
      <c r="C207" s="56" t="s">
        <v>129</v>
      </c>
      <c r="D207" s="57">
        <f t="shared" ref="D207:D209" si="152">E207+F207+G207+H207+I207+J207+K207+L207+M207+N207+O207</f>
        <v>372526.5</v>
      </c>
      <c r="E207" s="57">
        <v>0</v>
      </c>
      <c r="F207" s="57">
        <v>0</v>
      </c>
      <c r="G207" s="57">
        <v>0</v>
      </c>
      <c r="H207" s="57">
        <v>0</v>
      </c>
      <c r="I207" s="57">
        <v>0</v>
      </c>
      <c r="J207" s="57">
        <v>0</v>
      </c>
      <c r="K207" s="57">
        <v>0</v>
      </c>
      <c r="L207" s="57">
        <v>109831.6</v>
      </c>
      <c r="M207" s="61">
        <v>58574.400000000001</v>
      </c>
      <c r="N207" s="61">
        <v>137490.20000000001</v>
      </c>
      <c r="O207" s="61">
        <v>66630.3</v>
      </c>
      <c r="P207" s="11"/>
    </row>
    <row r="208" spans="1:16" s="10" customFormat="1" ht="60" customHeight="1" x14ac:dyDescent="0.35">
      <c r="A208" s="76"/>
      <c r="B208" s="76"/>
      <c r="C208" s="56" t="s">
        <v>130</v>
      </c>
      <c r="D208" s="57">
        <f t="shared" si="152"/>
        <v>5104</v>
      </c>
      <c r="E208" s="57">
        <v>0</v>
      </c>
      <c r="F208" s="57">
        <v>0</v>
      </c>
      <c r="G208" s="57">
        <v>0</v>
      </c>
      <c r="H208" s="57">
        <v>0</v>
      </c>
      <c r="I208" s="57">
        <v>0</v>
      </c>
      <c r="J208" s="57">
        <v>0</v>
      </c>
      <c r="K208" s="57">
        <v>0</v>
      </c>
      <c r="L208" s="57">
        <v>5104</v>
      </c>
      <c r="M208" s="61">
        <v>0</v>
      </c>
      <c r="N208" s="61">
        <v>0</v>
      </c>
      <c r="O208" s="61">
        <v>0</v>
      </c>
      <c r="P208" s="11"/>
    </row>
    <row r="209" spans="1:16" s="10" customFormat="1" ht="32.25" customHeight="1" x14ac:dyDescent="0.35">
      <c r="A209" s="76"/>
      <c r="B209" s="76"/>
      <c r="C209" s="56" t="s">
        <v>105</v>
      </c>
      <c r="D209" s="57">
        <f t="shared" si="152"/>
        <v>83967.900000000009</v>
      </c>
      <c r="E209" s="57">
        <f>E210+E211</f>
        <v>0</v>
      </c>
      <c r="F209" s="57">
        <f t="shared" ref="F209:O209" si="153">F210+F211</f>
        <v>0</v>
      </c>
      <c r="G209" s="57">
        <f t="shared" si="153"/>
        <v>0</v>
      </c>
      <c r="H209" s="57">
        <f t="shared" si="153"/>
        <v>0</v>
      </c>
      <c r="I209" s="57">
        <f t="shared" si="153"/>
        <v>0</v>
      </c>
      <c r="J209" s="57">
        <f>J210+J211</f>
        <v>16878.600000000002</v>
      </c>
      <c r="K209" s="57">
        <f t="shared" si="153"/>
        <v>67089.3</v>
      </c>
      <c r="L209" s="57">
        <f t="shared" si="153"/>
        <v>0</v>
      </c>
      <c r="M209" s="61">
        <f t="shared" si="153"/>
        <v>0</v>
      </c>
      <c r="N209" s="61">
        <f t="shared" si="153"/>
        <v>0</v>
      </c>
      <c r="O209" s="61">
        <f t="shared" si="153"/>
        <v>0</v>
      </c>
      <c r="P209" s="11"/>
    </row>
    <row r="210" spans="1:16" s="10" customFormat="1" ht="36.75" customHeight="1" x14ac:dyDescent="0.35">
      <c r="A210" s="76"/>
      <c r="B210" s="76"/>
      <c r="C210" s="43" t="s">
        <v>80</v>
      </c>
      <c r="D210" s="52">
        <f>E210+F210+G210+H210+I210+J210+K210+L210+M210+N210+O210</f>
        <v>45826</v>
      </c>
      <c r="E210" s="52">
        <v>0</v>
      </c>
      <c r="F210" s="52">
        <v>0</v>
      </c>
      <c r="G210" s="52">
        <v>0</v>
      </c>
      <c r="H210" s="52">
        <v>0</v>
      </c>
      <c r="I210" s="52">
        <v>0</v>
      </c>
      <c r="J210" s="52">
        <v>3792.9</v>
      </c>
      <c r="K210" s="52">
        <v>42033.1</v>
      </c>
      <c r="L210" s="52">
        <v>0</v>
      </c>
      <c r="M210" s="61">
        <v>0</v>
      </c>
      <c r="N210" s="61">
        <v>0</v>
      </c>
      <c r="O210" s="61">
        <v>0</v>
      </c>
      <c r="P210" s="11"/>
    </row>
    <row r="211" spans="1:16" s="10" customFormat="1" ht="51" customHeight="1" x14ac:dyDescent="0.35">
      <c r="A211" s="76"/>
      <c r="B211" s="76"/>
      <c r="C211" s="43" t="s">
        <v>81</v>
      </c>
      <c r="D211" s="52">
        <f>E211+F211+G211+H211+I211+J211+K211+L211+M211+N211+O211</f>
        <v>38141.9</v>
      </c>
      <c r="E211" s="52">
        <v>0</v>
      </c>
      <c r="F211" s="52">
        <v>0</v>
      </c>
      <c r="G211" s="52">
        <v>0</v>
      </c>
      <c r="H211" s="52">
        <v>0</v>
      </c>
      <c r="I211" s="52">
        <v>0</v>
      </c>
      <c r="J211" s="52">
        <v>13085.7</v>
      </c>
      <c r="K211" s="52">
        <v>25056.2</v>
      </c>
      <c r="L211" s="52">
        <v>0</v>
      </c>
      <c r="M211" s="61">
        <v>0</v>
      </c>
      <c r="N211" s="61">
        <v>0</v>
      </c>
      <c r="O211" s="61">
        <v>0</v>
      </c>
      <c r="P211" s="11"/>
    </row>
    <row r="212" spans="1:16" s="10" customFormat="1" ht="36" customHeight="1" x14ac:dyDescent="0.35">
      <c r="A212" s="76"/>
      <c r="B212" s="76"/>
      <c r="C212" s="43" t="s">
        <v>4</v>
      </c>
      <c r="D212" s="52">
        <f t="shared" ref="D212" si="154">E212+F212+G212+H212+I212+J212+K212+L212+M212+N212+O212</f>
        <v>0</v>
      </c>
      <c r="E212" s="52">
        <v>0</v>
      </c>
      <c r="F212" s="52">
        <v>0</v>
      </c>
      <c r="G212" s="52">
        <v>0</v>
      </c>
      <c r="H212" s="52">
        <v>0</v>
      </c>
      <c r="I212" s="52">
        <v>0</v>
      </c>
      <c r="J212" s="52">
        <v>0</v>
      </c>
      <c r="K212" s="52">
        <v>0</v>
      </c>
      <c r="L212" s="52">
        <v>0</v>
      </c>
      <c r="M212" s="61">
        <v>0</v>
      </c>
      <c r="N212" s="61">
        <v>0</v>
      </c>
      <c r="O212" s="61">
        <v>0</v>
      </c>
      <c r="P212" s="11"/>
    </row>
    <row r="213" spans="1:16" s="10" customFormat="1" ht="36" customHeight="1" x14ac:dyDescent="0.35">
      <c r="A213" s="76"/>
      <c r="B213" s="76"/>
      <c r="C213" s="43" t="s">
        <v>5</v>
      </c>
      <c r="D213" s="52">
        <f>E213+F213+G213+H213+I213+J213+K213+L213+M213+N213+O213</f>
        <v>0</v>
      </c>
      <c r="E213" s="52">
        <v>0</v>
      </c>
      <c r="F213" s="52">
        <v>0</v>
      </c>
      <c r="G213" s="52">
        <v>0</v>
      </c>
      <c r="H213" s="52">
        <v>0</v>
      </c>
      <c r="I213" s="52">
        <v>0</v>
      </c>
      <c r="J213" s="52">
        <v>0</v>
      </c>
      <c r="K213" s="52">
        <v>0</v>
      </c>
      <c r="L213" s="52">
        <v>0</v>
      </c>
      <c r="M213" s="61">
        <v>0</v>
      </c>
      <c r="N213" s="61">
        <v>0</v>
      </c>
      <c r="O213" s="61">
        <v>0</v>
      </c>
      <c r="P213" s="11"/>
    </row>
    <row r="214" spans="1:16" s="10" customFormat="1" ht="36" customHeight="1" x14ac:dyDescent="0.35">
      <c r="A214" s="76" t="s">
        <v>75</v>
      </c>
      <c r="B214" s="76" t="s">
        <v>79</v>
      </c>
      <c r="C214" s="43" t="s">
        <v>0</v>
      </c>
      <c r="D214" s="52">
        <f>E214+F214+G214+H214+I214+J214+K214+L214+M214+N214+O214</f>
        <v>3977.4</v>
      </c>
      <c r="E214" s="52">
        <f>E215+E216+E217+E218</f>
        <v>0</v>
      </c>
      <c r="F214" s="52">
        <f t="shared" ref="F214:O214" si="155">F215+F216+F217+F218</f>
        <v>0</v>
      </c>
      <c r="G214" s="52">
        <f t="shared" si="155"/>
        <v>0</v>
      </c>
      <c r="H214" s="52">
        <f t="shared" si="155"/>
        <v>0</v>
      </c>
      <c r="I214" s="52">
        <f t="shared" si="155"/>
        <v>0</v>
      </c>
      <c r="J214" s="52">
        <f t="shared" si="155"/>
        <v>101.3</v>
      </c>
      <c r="K214" s="52">
        <f t="shared" si="155"/>
        <v>573.9</v>
      </c>
      <c r="L214" s="52">
        <f t="shared" si="155"/>
        <v>901.1</v>
      </c>
      <c r="M214" s="61">
        <f t="shared" si="155"/>
        <v>1176.3</v>
      </c>
      <c r="N214" s="61">
        <f t="shared" si="155"/>
        <v>825</v>
      </c>
      <c r="O214" s="61">
        <f t="shared" si="155"/>
        <v>399.8</v>
      </c>
      <c r="P214" s="11"/>
    </row>
    <row r="215" spans="1:16" s="10" customFormat="1" ht="36" customHeight="1" x14ac:dyDescent="0.35">
      <c r="A215" s="76"/>
      <c r="B215" s="76"/>
      <c r="C215" s="43" t="s">
        <v>2</v>
      </c>
      <c r="D215" s="52">
        <f t="shared" ref="D215:D217" si="156">E215+F215+G215+H215+I215+J215+K215+L215+M215+N215+O215</f>
        <v>0</v>
      </c>
      <c r="E215" s="52">
        <v>0</v>
      </c>
      <c r="F215" s="52">
        <v>0</v>
      </c>
      <c r="G215" s="52">
        <v>0</v>
      </c>
      <c r="H215" s="52">
        <v>0</v>
      </c>
      <c r="I215" s="52">
        <v>0</v>
      </c>
      <c r="J215" s="52">
        <v>0</v>
      </c>
      <c r="K215" s="52">
        <v>0</v>
      </c>
      <c r="L215" s="52">
        <v>0</v>
      </c>
      <c r="M215" s="61">
        <v>0</v>
      </c>
      <c r="N215" s="61">
        <v>0</v>
      </c>
      <c r="O215" s="61">
        <v>0</v>
      </c>
      <c r="P215" s="11"/>
    </row>
    <row r="216" spans="1:16" s="10" customFormat="1" ht="36" customHeight="1" x14ac:dyDescent="0.35">
      <c r="A216" s="76"/>
      <c r="B216" s="76"/>
      <c r="C216" s="43" t="s">
        <v>3</v>
      </c>
      <c r="D216" s="52">
        <f t="shared" si="156"/>
        <v>3977.4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101.3</v>
      </c>
      <c r="K216" s="52">
        <v>573.9</v>
      </c>
      <c r="L216" s="52">
        <v>901.1</v>
      </c>
      <c r="M216" s="61">
        <v>1176.3</v>
      </c>
      <c r="N216" s="61">
        <v>825</v>
      </c>
      <c r="O216" s="61">
        <v>399.8</v>
      </c>
      <c r="P216" s="11"/>
    </row>
    <row r="217" spans="1:16" s="10" customFormat="1" ht="36" customHeight="1" x14ac:dyDescent="0.35">
      <c r="A217" s="76"/>
      <c r="B217" s="76"/>
      <c r="C217" s="43" t="s">
        <v>4</v>
      </c>
      <c r="D217" s="52">
        <f t="shared" si="156"/>
        <v>0</v>
      </c>
      <c r="E217" s="52">
        <v>0</v>
      </c>
      <c r="F217" s="52">
        <v>0</v>
      </c>
      <c r="G217" s="52">
        <v>0</v>
      </c>
      <c r="H217" s="52">
        <v>0</v>
      </c>
      <c r="I217" s="52">
        <v>0</v>
      </c>
      <c r="J217" s="52">
        <v>0</v>
      </c>
      <c r="K217" s="52">
        <v>0</v>
      </c>
      <c r="L217" s="52">
        <v>0</v>
      </c>
      <c r="M217" s="61">
        <v>0</v>
      </c>
      <c r="N217" s="61">
        <v>0</v>
      </c>
      <c r="O217" s="61">
        <v>0</v>
      </c>
      <c r="P217" s="11"/>
    </row>
    <row r="218" spans="1:16" s="10" customFormat="1" ht="36" customHeight="1" x14ac:dyDescent="0.35">
      <c r="A218" s="76"/>
      <c r="B218" s="76"/>
      <c r="C218" s="43" t="s">
        <v>5</v>
      </c>
      <c r="D218" s="52">
        <f>E218+F218+G218+H218+I218+J218+K218+L218+M218+N218+O218</f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61">
        <v>0</v>
      </c>
      <c r="N218" s="61">
        <v>0</v>
      </c>
      <c r="O218" s="61">
        <v>0</v>
      </c>
      <c r="P218" s="11"/>
    </row>
    <row r="219" spans="1:16" s="10" customFormat="1" ht="36" customHeight="1" x14ac:dyDescent="0.35">
      <c r="A219" s="76" t="s">
        <v>82</v>
      </c>
      <c r="B219" s="76" t="s">
        <v>88</v>
      </c>
      <c r="C219" s="43" t="s">
        <v>0</v>
      </c>
      <c r="D219" s="52">
        <f>E219+F219+G219+H219+I219+J219+K219+L219+M219+N219+O219</f>
        <v>4019.3</v>
      </c>
      <c r="E219" s="52">
        <f t="shared" ref="E219:J219" si="157">E220+E221+E222+E223</f>
        <v>0</v>
      </c>
      <c r="F219" s="52">
        <f t="shared" si="157"/>
        <v>0</v>
      </c>
      <c r="G219" s="52">
        <f t="shared" si="157"/>
        <v>0</v>
      </c>
      <c r="H219" s="52">
        <f t="shared" si="157"/>
        <v>0</v>
      </c>
      <c r="I219" s="52">
        <f t="shared" si="157"/>
        <v>0</v>
      </c>
      <c r="J219" s="52">
        <f t="shared" si="157"/>
        <v>602.9</v>
      </c>
      <c r="K219" s="52">
        <v>1004.8</v>
      </c>
      <c r="L219" s="52">
        <f>L220+L221+L222+L223</f>
        <v>602.9</v>
      </c>
      <c r="M219" s="61">
        <f>M220+M221+M222+M223</f>
        <v>602.9</v>
      </c>
      <c r="N219" s="61">
        <f>N220+N221+N222+N223</f>
        <v>602.9</v>
      </c>
      <c r="O219" s="61">
        <f>O220+O221+O222+O223</f>
        <v>602.9</v>
      </c>
      <c r="P219" s="11"/>
    </row>
    <row r="220" spans="1:16" s="10" customFormat="1" ht="36" customHeight="1" x14ac:dyDescent="0.35">
      <c r="A220" s="76"/>
      <c r="B220" s="76"/>
      <c r="C220" s="43" t="s">
        <v>2</v>
      </c>
      <c r="D220" s="52">
        <f t="shared" ref="D220:D222" si="158">E220+F220+G220+H220+I220+J220+K220+L220+M220+N220+O220</f>
        <v>0</v>
      </c>
      <c r="E220" s="52">
        <v>0</v>
      </c>
      <c r="F220" s="52">
        <v>0</v>
      </c>
      <c r="G220" s="52">
        <v>0</v>
      </c>
      <c r="H220" s="52">
        <v>0</v>
      </c>
      <c r="I220" s="52">
        <v>0</v>
      </c>
      <c r="J220" s="52">
        <v>0</v>
      </c>
      <c r="K220" s="52">
        <v>0</v>
      </c>
      <c r="L220" s="52">
        <v>0</v>
      </c>
      <c r="M220" s="61">
        <v>0</v>
      </c>
      <c r="N220" s="61">
        <v>0</v>
      </c>
      <c r="O220" s="61">
        <v>0</v>
      </c>
      <c r="P220" s="11"/>
    </row>
    <row r="221" spans="1:16" s="10" customFormat="1" ht="36" customHeight="1" x14ac:dyDescent="0.35">
      <c r="A221" s="76"/>
      <c r="B221" s="76"/>
      <c r="C221" s="43" t="s">
        <v>3</v>
      </c>
      <c r="D221" s="42">
        <f t="shared" si="158"/>
        <v>4019.3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602.9</v>
      </c>
      <c r="K221" s="42">
        <v>1004.8</v>
      </c>
      <c r="L221" s="42">
        <v>602.9</v>
      </c>
      <c r="M221" s="61">
        <v>602.9</v>
      </c>
      <c r="N221" s="61">
        <v>602.9</v>
      </c>
      <c r="O221" s="61">
        <v>602.9</v>
      </c>
      <c r="P221" s="11"/>
    </row>
    <row r="222" spans="1:16" s="10" customFormat="1" ht="36" customHeight="1" x14ac:dyDescent="0.35">
      <c r="A222" s="76"/>
      <c r="B222" s="76"/>
      <c r="C222" s="43" t="s">
        <v>4</v>
      </c>
      <c r="D222" s="42">
        <f t="shared" si="158"/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61">
        <v>0</v>
      </c>
      <c r="N222" s="61">
        <v>0</v>
      </c>
      <c r="O222" s="61">
        <v>0</v>
      </c>
      <c r="P222" s="11"/>
    </row>
    <row r="223" spans="1:16" s="10" customFormat="1" ht="62.25" customHeight="1" x14ac:dyDescent="0.35">
      <c r="A223" s="76"/>
      <c r="B223" s="76"/>
      <c r="C223" s="43" t="s">
        <v>5</v>
      </c>
      <c r="D223" s="42">
        <f>E223+F223+G223+H223+I223+J223+K223+L223+M223+N223+O223</f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61">
        <v>0</v>
      </c>
      <c r="N223" s="61">
        <v>0</v>
      </c>
      <c r="O223" s="61">
        <v>0</v>
      </c>
      <c r="P223" s="11"/>
    </row>
    <row r="224" spans="1:16" s="10" customFormat="1" ht="42" customHeight="1" x14ac:dyDescent="0.35">
      <c r="A224" s="76" t="s">
        <v>96</v>
      </c>
      <c r="B224" s="76" t="s">
        <v>112</v>
      </c>
      <c r="C224" s="43" t="s">
        <v>0</v>
      </c>
      <c r="D224" s="42">
        <f>E224+F224+G224+H224+I224+J224+K224+L224+M224+N224+O224</f>
        <v>201306.90000000002</v>
      </c>
      <c r="E224" s="42">
        <f t="shared" ref="E224:J224" si="159">E225+E226+E228+E229</f>
        <v>0</v>
      </c>
      <c r="F224" s="42">
        <f t="shared" si="159"/>
        <v>0</v>
      </c>
      <c r="G224" s="42">
        <f t="shared" si="159"/>
        <v>0</v>
      </c>
      <c r="H224" s="42">
        <f t="shared" si="159"/>
        <v>0</v>
      </c>
      <c r="I224" s="42">
        <f t="shared" si="159"/>
        <v>0</v>
      </c>
      <c r="J224" s="42">
        <f t="shared" si="159"/>
        <v>0</v>
      </c>
      <c r="K224" s="42">
        <f t="shared" ref="K224:O224" si="160">K225+K227+K228+K229</f>
        <v>28562.799999999999</v>
      </c>
      <c r="L224" s="42">
        <f t="shared" si="160"/>
        <v>35253.9</v>
      </c>
      <c r="M224" s="61">
        <f t="shared" si="160"/>
        <v>137490.20000000001</v>
      </c>
      <c r="N224" s="61">
        <f t="shared" si="160"/>
        <v>0</v>
      </c>
      <c r="O224" s="61">
        <f t="shared" si="160"/>
        <v>0</v>
      </c>
      <c r="P224" s="11"/>
    </row>
    <row r="225" spans="1:16" s="10" customFormat="1" ht="38.25" customHeight="1" x14ac:dyDescent="0.35">
      <c r="A225" s="76"/>
      <c r="B225" s="76"/>
      <c r="C225" s="43" t="s">
        <v>2</v>
      </c>
      <c r="D225" s="42">
        <f t="shared" ref="D225:D228" si="161">E225+F225+G225+H225+I225+J225+K225+L225+M225+N225+O225</f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33">
        <v>0</v>
      </c>
      <c r="L225" s="33">
        <v>0</v>
      </c>
      <c r="M225" s="58">
        <v>0</v>
      </c>
      <c r="N225" s="58">
        <v>0</v>
      </c>
      <c r="O225" s="58">
        <v>0</v>
      </c>
      <c r="P225" s="11"/>
    </row>
    <row r="226" spans="1:16" s="10" customFormat="1" ht="17.25" customHeight="1" x14ac:dyDescent="0.35">
      <c r="A226" s="76"/>
      <c r="B226" s="76"/>
      <c r="C226" s="67" t="s">
        <v>3</v>
      </c>
      <c r="D226" s="62">
        <f>E226+F226+G226+H226+I226+J226+K227+L227+M227+N227+O227</f>
        <v>201306.90000000002</v>
      </c>
      <c r="E226" s="62">
        <v>0</v>
      </c>
      <c r="F226" s="62">
        <v>0</v>
      </c>
      <c r="G226" s="62">
        <v>0</v>
      </c>
      <c r="H226" s="62">
        <v>0</v>
      </c>
      <c r="I226" s="62">
        <v>0</v>
      </c>
      <c r="J226" s="64">
        <v>0</v>
      </c>
      <c r="K226" s="35"/>
      <c r="L226" s="29">
        <v>6</v>
      </c>
      <c r="M226" s="58"/>
      <c r="N226" s="58"/>
      <c r="O226" s="58"/>
      <c r="P226" s="11"/>
    </row>
    <row r="227" spans="1:16" s="10" customFormat="1" ht="30" customHeight="1" x14ac:dyDescent="0.35">
      <c r="A227" s="76"/>
      <c r="B227" s="76"/>
      <c r="C227" s="69"/>
      <c r="D227" s="63"/>
      <c r="E227" s="63"/>
      <c r="F227" s="63"/>
      <c r="G227" s="63"/>
      <c r="H227" s="63"/>
      <c r="I227" s="63"/>
      <c r="J227" s="65"/>
      <c r="K227" s="36">
        <v>28562.799999999999</v>
      </c>
      <c r="L227" s="34">
        <v>35253.9</v>
      </c>
      <c r="M227" s="59">
        <v>137490.20000000001</v>
      </c>
      <c r="N227" s="59">
        <v>0</v>
      </c>
      <c r="O227" s="59">
        <v>0</v>
      </c>
      <c r="P227" s="11"/>
    </row>
    <row r="228" spans="1:16" s="10" customFormat="1" ht="42" customHeight="1" x14ac:dyDescent="0.35">
      <c r="A228" s="76"/>
      <c r="B228" s="76"/>
      <c r="C228" s="43" t="s">
        <v>4</v>
      </c>
      <c r="D228" s="42">
        <f t="shared" si="161"/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34">
        <v>0</v>
      </c>
      <c r="L228" s="34">
        <v>0</v>
      </c>
      <c r="M228" s="59">
        <v>0</v>
      </c>
      <c r="N228" s="59">
        <v>0</v>
      </c>
      <c r="O228" s="59">
        <v>0</v>
      </c>
      <c r="P228" s="11"/>
    </row>
    <row r="229" spans="1:16" s="10" customFormat="1" ht="33" customHeight="1" x14ac:dyDescent="0.35">
      <c r="A229" s="76"/>
      <c r="B229" s="76"/>
      <c r="C229" s="43" t="s">
        <v>5</v>
      </c>
      <c r="D229" s="42">
        <f>E229+F229+G229+H229+I229+J229+K229+L229+M229+N229+O229</f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61">
        <v>0</v>
      </c>
      <c r="N229" s="61">
        <v>0</v>
      </c>
      <c r="O229" s="61">
        <v>0</v>
      </c>
      <c r="P229" s="11"/>
    </row>
    <row r="230" spans="1:16" s="10" customFormat="1" ht="36" customHeight="1" x14ac:dyDescent="0.3">
      <c r="A230" s="78" t="s">
        <v>83</v>
      </c>
      <c r="B230" s="78" t="s">
        <v>84</v>
      </c>
      <c r="C230" s="45" t="s">
        <v>0</v>
      </c>
      <c r="D230" s="15">
        <f>E230+F230+G230+H230+I230+J230+K230+L230+M230+N230+O230</f>
        <v>197197.2</v>
      </c>
      <c r="E230" s="15">
        <f>E231+E232+E233+E234</f>
        <v>0</v>
      </c>
      <c r="F230" s="15">
        <f t="shared" ref="F230:O230" si="162">F231+F232+F233+F234</f>
        <v>0</v>
      </c>
      <c r="G230" s="15">
        <f t="shared" si="162"/>
        <v>0</v>
      </c>
      <c r="H230" s="15">
        <f t="shared" si="162"/>
        <v>0</v>
      </c>
      <c r="I230" s="15">
        <f t="shared" si="162"/>
        <v>0</v>
      </c>
      <c r="J230" s="15">
        <f t="shared" si="162"/>
        <v>10400</v>
      </c>
      <c r="K230" s="15">
        <f t="shared" si="162"/>
        <v>21200</v>
      </c>
      <c r="L230" s="15">
        <f>L231+L232+L233+L234</f>
        <v>67950</v>
      </c>
      <c r="M230" s="15">
        <f t="shared" si="162"/>
        <v>27495.599999999999</v>
      </c>
      <c r="N230" s="15">
        <f t="shared" si="162"/>
        <v>36251.599999999999</v>
      </c>
      <c r="O230" s="15">
        <f t="shared" si="162"/>
        <v>33900</v>
      </c>
      <c r="P230" s="11"/>
    </row>
    <row r="231" spans="1:16" s="10" customFormat="1" ht="36" customHeight="1" x14ac:dyDescent="0.35">
      <c r="A231" s="76"/>
      <c r="B231" s="76"/>
      <c r="C231" s="43" t="s">
        <v>2</v>
      </c>
      <c r="D231" s="42">
        <f t="shared" ref="D231:D239" si="163">E231+F231+G231+H231+I231+J231+K231+L231+M231+N231+O231</f>
        <v>0</v>
      </c>
      <c r="E231" s="42">
        <f t="shared" ref="E231:O233" si="164">E236+E246</f>
        <v>0</v>
      </c>
      <c r="F231" s="42">
        <f t="shared" si="164"/>
        <v>0</v>
      </c>
      <c r="G231" s="42">
        <f t="shared" si="164"/>
        <v>0</v>
      </c>
      <c r="H231" s="42">
        <f t="shared" si="164"/>
        <v>0</v>
      </c>
      <c r="I231" s="42">
        <f t="shared" si="164"/>
        <v>0</v>
      </c>
      <c r="J231" s="42">
        <f t="shared" si="164"/>
        <v>0</v>
      </c>
      <c r="K231" s="42">
        <f t="shared" si="164"/>
        <v>0</v>
      </c>
      <c r="L231" s="42">
        <f t="shared" si="164"/>
        <v>0</v>
      </c>
      <c r="M231" s="61">
        <f t="shared" si="164"/>
        <v>0</v>
      </c>
      <c r="N231" s="61">
        <f t="shared" si="164"/>
        <v>0</v>
      </c>
      <c r="O231" s="61">
        <f t="shared" si="164"/>
        <v>0</v>
      </c>
      <c r="P231" s="11"/>
    </row>
    <row r="232" spans="1:16" s="10" customFormat="1" ht="36" customHeight="1" x14ac:dyDescent="0.35">
      <c r="A232" s="76"/>
      <c r="B232" s="76"/>
      <c r="C232" s="43" t="s">
        <v>3</v>
      </c>
      <c r="D232" s="42">
        <f t="shared" si="163"/>
        <v>181279</v>
      </c>
      <c r="E232" s="42">
        <f t="shared" si="164"/>
        <v>0</v>
      </c>
      <c r="F232" s="42">
        <f t="shared" si="164"/>
        <v>0</v>
      </c>
      <c r="G232" s="42">
        <f t="shared" si="164"/>
        <v>0</v>
      </c>
      <c r="H232" s="42">
        <f t="shared" si="164"/>
        <v>0</v>
      </c>
      <c r="I232" s="42">
        <f t="shared" si="164"/>
        <v>0</v>
      </c>
      <c r="J232" s="42">
        <f t="shared" si="164"/>
        <v>9776</v>
      </c>
      <c r="K232" s="42">
        <f t="shared" si="164"/>
        <v>19928</v>
      </c>
      <c r="L232" s="42">
        <f t="shared" si="164"/>
        <v>63873</v>
      </c>
      <c r="M232" s="61">
        <f t="shared" si="164"/>
        <v>23970</v>
      </c>
      <c r="N232" s="61">
        <f t="shared" si="164"/>
        <v>31866</v>
      </c>
      <c r="O232" s="61">
        <f t="shared" si="164"/>
        <v>31866</v>
      </c>
      <c r="P232" s="11"/>
    </row>
    <row r="233" spans="1:16" s="10" customFormat="1" ht="36" customHeight="1" x14ac:dyDescent="0.35">
      <c r="A233" s="76"/>
      <c r="B233" s="76"/>
      <c r="C233" s="43" t="s">
        <v>4</v>
      </c>
      <c r="D233" s="42">
        <f t="shared" si="163"/>
        <v>15918.2</v>
      </c>
      <c r="E233" s="42">
        <f t="shared" si="164"/>
        <v>0</v>
      </c>
      <c r="F233" s="42">
        <f t="shared" si="164"/>
        <v>0</v>
      </c>
      <c r="G233" s="42">
        <f t="shared" si="164"/>
        <v>0</v>
      </c>
      <c r="H233" s="42">
        <f t="shared" si="164"/>
        <v>0</v>
      </c>
      <c r="I233" s="42">
        <f t="shared" si="164"/>
        <v>0</v>
      </c>
      <c r="J233" s="42">
        <f t="shared" si="164"/>
        <v>624</v>
      </c>
      <c r="K233" s="42">
        <f t="shared" si="164"/>
        <v>1272</v>
      </c>
      <c r="L233" s="42">
        <f t="shared" si="164"/>
        <v>4077</v>
      </c>
      <c r="M233" s="61">
        <f t="shared" si="164"/>
        <v>3525.6</v>
      </c>
      <c r="N233" s="61">
        <f t="shared" si="164"/>
        <v>4385.6000000000004</v>
      </c>
      <c r="O233" s="61">
        <f t="shared" si="164"/>
        <v>2034</v>
      </c>
      <c r="P233" s="11"/>
    </row>
    <row r="234" spans="1:16" s="10" customFormat="1" ht="36" customHeight="1" x14ac:dyDescent="0.35">
      <c r="A234" s="76"/>
      <c r="B234" s="76"/>
      <c r="C234" s="43" t="s">
        <v>5</v>
      </c>
      <c r="D234" s="42">
        <f t="shared" si="163"/>
        <v>0</v>
      </c>
      <c r="E234" s="42">
        <f>E239+E249</f>
        <v>0</v>
      </c>
      <c r="F234" s="42">
        <f t="shared" ref="F234:O234" si="165">F239+F249</f>
        <v>0</v>
      </c>
      <c r="G234" s="42">
        <f t="shared" si="165"/>
        <v>0</v>
      </c>
      <c r="H234" s="42">
        <f t="shared" si="165"/>
        <v>0</v>
      </c>
      <c r="I234" s="42">
        <f t="shared" si="165"/>
        <v>0</v>
      </c>
      <c r="J234" s="42">
        <f t="shared" si="165"/>
        <v>0</v>
      </c>
      <c r="K234" s="42">
        <f t="shared" si="165"/>
        <v>0</v>
      </c>
      <c r="L234" s="42">
        <f t="shared" si="165"/>
        <v>0</v>
      </c>
      <c r="M234" s="61">
        <f t="shared" si="165"/>
        <v>0</v>
      </c>
      <c r="N234" s="61">
        <f t="shared" si="165"/>
        <v>0</v>
      </c>
      <c r="O234" s="61">
        <f t="shared" si="165"/>
        <v>0</v>
      </c>
      <c r="P234" s="11"/>
    </row>
    <row r="235" spans="1:16" s="10" customFormat="1" ht="36" customHeight="1" x14ac:dyDescent="0.35">
      <c r="A235" s="76" t="s">
        <v>85</v>
      </c>
      <c r="B235" s="76" t="s">
        <v>86</v>
      </c>
      <c r="C235" s="43" t="s">
        <v>0</v>
      </c>
      <c r="D235" s="42">
        <f t="shared" si="163"/>
        <v>192850</v>
      </c>
      <c r="E235" s="42">
        <f>E236+E237+E238+E239</f>
        <v>0</v>
      </c>
      <c r="F235" s="42">
        <f t="shared" ref="F235:O235" si="166">F236+F237+F238+F239</f>
        <v>0</v>
      </c>
      <c r="G235" s="42">
        <f t="shared" si="166"/>
        <v>0</v>
      </c>
      <c r="H235" s="42">
        <f t="shared" si="166"/>
        <v>0</v>
      </c>
      <c r="I235" s="42">
        <f t="shared" si="166"/>
        <v>0</v>
      </c>
      <c r="J235" s="42">
        <f t="shared" si="166"/>
        <v>10400</v>
      </c>
      <c r="K235" s="42">
        <f t="shared" si="166"/>
        <v>21200</v>
      </c>
      <c r="L235" s="42">
        <f t="shared" si="166"/>
        <v>67950</v>
      </c>
      <c r="M235" s="61">
        <f t="shared" si="166"/>
        <v>25500</v>
      </c>
      <c r="N235" s="61">
        <f t="shared" si="166"/>
        <v>33900</v>
      </c>
      <c r="O235" s="61">
        <f t="shared" si="166"/>
        <v>33900</v>
      </c>
      <c r="P235" s="11"/>
    </row>
    <row r="236" spans="1:16" s="10" customFormat="1" ht="36" customHeight="1" x14ac:dyDescent="0.35">
      <c r="A236" s="76"/>
      <c r="B236" s="76"/>
      <c r="C236" s="43" t="s">
        <v>2</v>
      </c>
      <c r="D236" s="42">
        <f t="shared" si="163"/>
        <v>0</v>
      </c>
      <c r="E236" s="42">
        <f t="shared" ref="E236:O236" si="167">E241</f>
        <v>0</v>
      </c>
      <c r="F236" s="42">
        <f t="shared" si="167"/>
        <v>0</v>
      </c>
      <c r="G236" s="42">
        <f t="shared" si="167"/>
        <v>0</v>
      </c>
      <c r="H236" s="42">
        <f t="shared" si="167"/>
        <v>0</v>
      </c>
      <c r="I236" s="42">
        <f t="shared" si="167"/>
        <v>0</v>
      </c>
      <c r="J236" s="42">
        <f t="shared" si="167"/>
        <v>0</v>
      </c>
      <c r="K236" s="42">
        <f t="shared" si="167"/>
        <v>0</v>
      </c>
      <c r="L236" s="42">
        <f t="shared" si="167"/>
        <v>0</v>
      </c>
      <c r="M236" s="61">
        <f t="shared" si="167"/>
        <v>0</v>
      </c>
      <c r="N236" s="61">
        <f t="shared" si="167"/>
        <v>0</v>
      </c>
      <c r="O236" s="61">
        <f t="shared" si="167"/>
        <v>0</v>
      </c>
      <c r="P236" s="11"/>
    </row>
    <row r="237" spans="1:16" s="10" customFormat="1" ht="36" customHeight="1" x14ac:dyDescent="0.35">
      <c r="A237" s="76"/>
      <c r="B237" s="76"/>
      <c r="C237" s="43" t="s">
        <v>3</v>
      </c>
      <c r="D237" s="42">
        <f t="shared" si="163"/>
        <v>181279</v>
      </c>
      <c r="E237" s="42">
        <f t="shared" ref="E237:O237" si="168">E242</f>
        <v>0</v>
      </c>
      <c r="F237" s="42">
        <f t="shared" si="168"/>
        <v>0</v>
      </c>
      <c r="G237" s="42">
        <f t="shared" si="168"/>
        <v>0</v>
      </c>
      <c r="H237" s="42">
        <f t="shared" si="168"/>
        <v>0</v>
      </c>
      <c r="I237" s="42">
        <f t="shared" si="168"/>
        <v>0</v>
      </c>
      <c r="J237" s="42">
        <f t="shared" si="168"/>
        <v>9776</v>
      </c>
      <c r="K237" s="42">
        <f t="shared" si="168"/>
        <v>19928</v>
      </c>
      <c r="L237" s="42">
        <f t="shared" si="168"/>
        <v>63873</v>
      </c>
      <c r="M237" s="61">
        <f t="shared" si="168"/>
        <v>23970</v>
      </c>
      <c r="N237" s="61">
        <f t="shared" si="168"/>
        <v>31866</v>
      </c>
      <c r="O237" s="61">
        <f t="shared" si="168"/>
        <v>31866</v>
      </c>
      <c r="P237" s="11"/>
    </row>
    <row r="238" spans="1:16" s="10" customFormat="1" ht="36" customHeight="1" x14ac:dyDescent="0.35">
      <c r="A238" s="76"/>
      <c r="B238" s="76"/>
      <c r="C238" s="43" t="s">
        <v>4</v>
      </c>
      <c r="D238" s="42">
        <f t="shared" si="163"/>
        <v>11571</v>
      </c>
      <c r="E238" s="42">
        <f t="shared" ref="E238:O238" si="169">E243</f>
        <v>0</v>
      </c>
      <c r="F238" s="42">
        <f t="shared" si="169"/>
        <v>0</v>
      </c>
      <c r="G238" s="42">
        <f t="shared" si="169"/>
        <v>0</v>
      </c>
      <c r="H238" s="42">
        <f t="shared" si="169"/>
        <v>0</v>
      </c>
      <c r="I238" s="42">
        <f t="shared" si="169"/>
        <v>0</v>
      </c>
      <c r="J238" s="42">
        <f t="shared" si="169"/>
        <v>624</v>
      </c>
      <c r="K238" s="42">
        <f t="shared" si="169"/>
        <v>1272</v>
      </c>
      <c r="L238" s="42">
        <f t="shared" si="169"/>
        <v>4077</v>
      </c>
      <c r="M238" s="61">
        <f t="shared" si="169"/>
        <v>1530</v>
      </c>
      <c r="N238" s="61">
        <f t="shared" si="169"/>
        <v>2034</v>
      </c>
      <c r="O238" s="61">
        <f t="shared" si="169"/>
        <v>2034</v>
      </c>
      <c r="P238" s="11"/>
    </row>
    <row r="239" spans="1:16" s="10" customFormat="1" ht="36" customHeight="1" x14ac:dyDescent="0.35">
      <c r="A239" s="76"/>
      <c r="B239" s="76"/>
      <c r="C239" s="43" t="s">
        <v>5</v>
      </c>
      <c r="D239" s="42">
        <f t="shared" si="163"/>
        <v>0</v>
      </c>
      <c r="E239" s="42">
        <f t="shared" ref="E239:O239" si="170">E244</f>
        <v>0</v>
      </c>
      <c r="F239" s="42">
        <f t="shared" si="170"/>
        <v>0</v>
      </c>
      <c r="G239" s="42">
        <f t="shared" si="170"/>
        <v>0</v>
      </c>
      <c r="H239" s="42">
        <f t="shared" si="170"/>
        <v>0</v>
      </c>
      <c r="I239" s="42">
        <f t="shared" si="170"/>
        <v>0</v>
      </c>
      <c r="J239" s="42">
        <f t="shared" si="170"/>
        <v>0</v>
      </c>
      <c r="K239" s="42">
        <f t="shared" si="170"/>
        <v>0</v>
      </c>
      <c r="L239" s="42">
        <f t="shared" si="170"/>
        <v>0</v>
      </c>
      <c r="M239" s="61">
        <f t="shared" si="170"/>
        <v>0</v>
      </c>
      <c r="N239" s="61">
        <f t="shared" si="170"/>
        <v>0</v>
      </c>
      <c r="O239" s="61">
        <f t="shared" si="170"/>
        <v>0</v>
      </c>
      <c r="P239" s="11"/>
    </row>
    <row r="240" spans="1:16" ht="36" customHeight="1" x14ac:dyDescent="0.35">
      <c r="A240" s="76" t="s">
        <v>87</v>
      </c>
      <c r="B240" s="76" t="s">
        <v>128</v>
      </c>
      <c r="C240" s="43" t="s">
        <v>0</v>
      </c>
      <c r="D240" s="42">
        <f>E240+F240+G240+H240+I240+J240+K240+L240+M240+N240+O240</f>
        <v>192850</v>
      </c>
      <c r="E240" s="42">
        <f>E241+E242+E243+E244</f>
        <v>0</v>
      </c>
      <c r="F240" s="42">
        <f t="shared" ref="F240:O240" si="171">F241+F242+F243+F244</f>
        <v>0</v>
      </c>
      <c r="G240" s="42">
        <f t="shared" si="171"/>
        <v>0</v>
      </c>
      <c r="H240" s="42">
        <f t="shared" si="171"/>
        <v>0</v>
      </c>
      <c r="I240" s="42">
        <f t="shared" si="171"/>
        <v>0</v>
      </c>
      <c r="J240" s="42">
        <f t="shared" si="171"/>
        <v>10400</v>
      </c>
      <c r="K240" s="42">
        <f t="shared" si="171"/>
        <v>21200</v>
      </c>
      <c r="L240" s="42">
        <f t="shared" si="171"/>
        <v>67950</v>
      </c>
      <c r="M240" s="61">
        <f t="shared" si="171"/>
        <v>25500</v>
      </c>
      <c r="N240" s="61">
        <f t="shared" si="171"/>
        <v>33900</v>
      </c>
      <c r="O240" s="61">
        <f t="shared" si="171"/>
        <v>33900</v>
      </c>
      <c r="P240" s="11"/>
    </row>
    <row r="241" spans="1:16" ht="36" customHeight="1" x14ac:dyDescent="0.35">
      <c r="A241" s="76"/>
      <c r="B241" s="76"/>
      <c r="C241" s="43" t="s">
        <v>2</v>
      </c>
      <c r="D241" s="42">
        <f t="shared" ref="D241:D249" si="172">E241+F241+G241+H241+I241+J241+K241+L241+M241+N241+O241</f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61">
        <v>0</v>
      </c>
      <c r="N241" s="61">
        <v>0</v>
      </c>
      <c r="O241" s="61">
        <v>0</v>
      </c>
      <c r="P241" s="11"/>
    </row>
    <row r="242" spans="1:16" ht="36" customHeight="1" x14ac:dyDescent="0.35">
      <c r="A242" s="76"/>
      <c r="B242" s="76"/>
      <c r="C242" s="43" t="s">
        <v>3</v>
      </c>
      <c r="D242" s="42">
        <f t="shared" si="172"/>
        <v>181279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9776</v>
      </c>
      <c r="K242" s="42">
        <v>19928</v>
      </c>
      <c r="L242" s="42">
        <v>63873</v>
      </c>
      <c r="M242" s="61">
        <v>23970</v>
      </c>
      <c r="N242" s="61">
        <v>31866</v>
      </c>
      <c r="O242" s="61">
        <v>31866</v>
      </c>
      <c r="P242" s="11"/>
    </row>
    <row r="243" spans="1:16" ht="36" customHeight="1" x14ac:dyDescent="0.35">
      <c r="A243" s="76"/>
      <c r="B243" s="76"/>
      <c r="C243" s="43" t="s">
        <v>4</v>
      </c>
      <c r="D243" s="42">
        <f t="shared" si="172"/>
        <v>11571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624</v>
      </c>
      <c r="K243" s="42">
        <v>1272</v>
      </c>
      <c r="L243" s="42">
        <v>4077</v>
      </c>
      <c r="M243" s="61">
        <v>1530</v>
      </c>
      <c r="N243" s="61">
        <v>2034</v>
      </c>
      <c r="O243" s="61">
        <v>2034</v>
      </c>
      <c r="P243" s="11"/>
    </row>
    <row r="244" spans="1:16" ht="36" customHeight="1" x14ac:dyDescent="0.35">
      <c r="A244" s="76"/>
      <c r="B244" s="76"/>
      <c r="C244" s="43" t="s">
        <v>5</v>
      </c>
      <c r="D244" s="42">
        <f t="shared" si="172"/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61">
        <v>0</v>
      </c>
      <c r="N244" s="61">
        <v>0</v>
      </c>
      <c r="O244" s="61">
        <v>0</v>
      </c>
      <c r="P244" s="11"/>
    </row>
    <row r="245" spans="1:16" s="10" customFormat="1" ht="36" customHeight="1" x14ac:dyDescent="0.35">
      <c r="A245" s="76" t="s">
        <v>97</v>
      </c>
      <c r="B245" s="76" t="s">
        <v>99</v>
      </c>
      <c r="C245" s="43" t="s">
        <v>0</v>
      </c>
      <c r="D245" s="42">
        <f t="shared" si="172"/>
        <v>4347.2</v>
      </c>
      <c r="E245" s="42">
        <f>E246+E247+E248+E249</f>
        <v>0</v>
      </c>
      <c r="F245" s="42">
        <f t="shared" ref="F245:O245" si="173">F246+F247+F248+F249</f>
        <v>0</v>
      </c>
      <c r="G245" s="42">
        <f t="shared" si="173"/>
        <v>0</v>
      </c>
      <c r="H245" s="42">
        <f t="shared" si="173"/>
        <v>0</v>
      </c>
      <c r="I245" s="42">
        <f t="shared" si="173"/>
        <v>0</v>
      </c>
      <c r="J245" s="42">
        <f t="shared" si="173"/>
        <v>0</v>
      </c>
      <c r="K245" s="42">
        <f t="shared" si="173"/>
        <v>0</v>
      </c>
      <c r="L245" s="42">
        <f t="shared" si="173"/>
        <v>0</v>
      </c>
      <c r="M245" s="61">
        <f t="shared" si="173"/>
        <v>1995.6</v>
      </c>
      <c r="N245" s="61">
        <f t="shared" si="173"/>
        <v>2351.6</v>
      </c>
      <c r="O245" s="61">
        <f t="shared" si="173"/>
        <v>0</v>
      </c>
      <c r="P245" s="11"/>
    </row>
    <row r="246" spans="1:16" s="10" customFormat="1" ht="36" customHeight="1" x14ac:dyDescent="0.35">
      <c r="A246" s="76"/>
      <c r="B246" s="76"/>
      <c r="C246" s="43" t="s">
        <v>2</v>
      </c>
      <c r="D246" s="42">
        <f t="shared" si="172"/>
        <v>0</v>
      </c>
      <c r="E246" s="42">
        <f t="shared" ref="E246:O246" si="174">E251</f>
        <v>0</v>
      </c>
      <c r="F246" s="42">
        <f t="shared" si="174"/>
        <v>0</v>
      </c>
      <c r="G246" s="42">
        <f t="shared" si="174"/>
        <v>0</v>
      </c>
      <c r="H246" s="42">
        <f t="shared" si="174"/>
        <v>0</v>
      </c>
      <c r="I246" s="42">
        <f t="shared" si="174"/>
        <v>0</v>
      </c>
      <c r="J246" s="42">
        <f t="shared" si="174"/>
        <v>0</v>
      </c>
      <c r="K246" s="42">
        <f t="shared" si="174"/>
        <v>0</v>
      </c>
      <c r="L246" s="42">
        <f t="shared" si="174"/>
        <v>0</v>
      </c>
      <c r="M246" s="61">
        <f t="shared" si="174"/>
        <v>0</v>
      </c>
      <c r="N246" s="61">
        <f t="shared" si="174"/>
        <v>0</v>
      </c>
      <c r="O246" s="61">
        <f t="shared" si="174"/>
        <v>0</v>
      </c>
      <c r="P246" s="11"/>
    </row>
    <row r="247" spans="1:16" s="10" customFormat="1" ht="36" customHeight="1" x14ac:dyDescent="0.35">
      <c r="A247" s="76"/>
      <c r="B247" s="76"/>
      <c r="C247" s="43" t="s">
        <v>3</v>
      </c>
      <c r="D247" s="42">
        <f t="shared" si="172"/>
        <v>0</v>
      </c>
      <c r="E247" s="42">
        <f t="shared" ref="E247:O247" si="175">E252</f>
        <v>0</v>
      </c>
      <c r="F247" s="42">
        <f t="shared" si="175"/>
        <v>0</v>
      </c>
      <c r="G247" s="42">
        <f t="shared" si="175"/>
        <v>0</v>
      </c>
      <c r="H247" s="42">
        <f t="shared" si="175"/>
        <v>0</v>
      </c>
      <c r="I247" s="42">
        <f t="shared" si="175"/>
        <v>0</v>
      </c>
      <c r="J247" s="42">
        <f t="shared" si="175"/>
        <v>0</v>
      </c>
      <c r="K247" s="42">
        <f t="shared" si="175"/>
        <v>0</v>
      </c>
      <c r="L247" s="42">
        <f t="shared" si="175"/>
        <v>0</v>
      </c>
      <c r="M247" s="61">
        <f t="shared" si="175"/>
        <v>0</v>
      </c>
      <c r="N247" s="61">
        <f t="shared" si="175"/>
        <v>0</v>
      </c>
      <c r="O247" s="61">
        <f t="shared" si="175"/>
        <v>0</v>
      </c>
      <c r="P247" s="11"/>
    </row>
    <row r="248" spans="1:16" s="10" customFormat="1" ht="36" customHeight="1" x14ac:dyDescent="0.35">
      <c r="A248" s="76"/>
      <c r="B248" s="76"/>
      <c r="C248" s="43" t="s">
        <v>4</v>
      </c>
      <c r="D248" s="42">
        <f t="shared" si="172"/>
        <v>4347.2</v>
      </c>
      <c r="E248" s="42">
        <f t="shared" ref="E248:O248" si="176">E253</f>
        <v>0</v>
      </c>
      <c r="F248" s="42">
        <f t="shared" si="176"/>
        <v>0</v>
      </c>
      <c r="G248" s="42">
        <f t="shared" si="176"/>
        <v>0</v>
      </c>
      <c r="H248" s="42">
        <f t="shared" si="176"/>
        <v>0</v>
      </c>
      <c r="I248" s="42">
        <f t="shared" si="176"/>
        <v>0</v>
      </c>
      <c r="J248" s="42">
        <f t="shared" si="176"/>
        <v>0</v>
      </c>
      <c r="K248" s="42">
        <f t="shared" si="176"/>
        <v>0</v>
      </c>
      <c r="L248" s="42">
        <f t="shared" si="176"/>
        <v>0</v>
      </c>
      <c r="M248" s="61">
        <f t="shared" si="176"/>
        <v>1995.6</v>
      </c>
      <c r="N248" s="61">
        <f t="shared" si="176"/>
        <v>2351.6</v>
      </c>
      <c r="O248" s="61">
        <f t="shared" si="176"/>
        <v>0</v>
      </c>
      <c r="P248" s="11"/>
    </row>
    <row r="249" spans="1:16" s="10" customFormat="1" ht="36" customHeight="1" x14ac:dyDescent="0.35">
      <c r="A249" s="76"/>
      <c r="B249" s="76"/>
      <c r="C249" s="43" t="s">
        <v>5</v>
      </c>
      <c r="D249" s="42">
        <f t="shared" si="172"/>
        <v>0</v>
      </c>
      <c r="E249" s="42">
        <f t="shared" ref="E249:O249" si="177">E254</f>
        <v>0</v>
      </c>
      <c r="F249" s="42">
        <f t="shared" si="177"/>
        <v>0</v>
      </c>
      <c r="G249" s="42">
        <f t="shared" si="177"/>
        <v>0</v>
      </c>
      <c r="H249" s="42">
        <f t="shared" si="177"/>
        <v>0</v>
      </c>
      <c r="I249" s="42">
        <f t="shared" si="177"/>
        <v>0</v>
      </c>
      <c r="J249" s="42">
        <f t="shared" si="177"/>
        <v>0</v>
      </c>
      <c r="K249" s="42">
        <f t="shared" si="177"/>
        <v>0</v>
      </c>
      <c r="L249" s="42">
        <f t="shared" si="177"/>
        <v>0</v>
      </c>
      <c r="M249" s="61">
        <f t="shared" si="177"/>
        <v>0</v>
      </c>
      <c r="N249" s="61">
        <f t="shared" si="177"/>
        <v>0</v>
      </c>
      <c r="O249" s="61">
        <f t="shared" si="177"/>
        <v>0</v>
      </c>
      <c r="P249" s="11"/>
    </row>
    <row r="250" spans="1:16" s="10" customFormat="1" ht="36" customHeight="1" x14ac:dyDescent="0.35">
      <c r="A250" s="76" t="s">
        <v>98</v>
      </c>
      <c r="B250" s="76" t="s">
        <v>100</v>
      </c>
      <c r="C250" s="43" t="s">
        <v>0</v>
      </c>
      <c r="D250" s="42">
        <f>E250+F250+G250+H250+I250+J250+K250+L250+M250+N250+O250</f>
        <v>4347.2</v>
      </c>
      <c r="E250" s="42">
        <f>E251+E252+E253+E254</f>
        <v>0</v>
      </c>
      <c r="F250" s="42">
        <f t="shared" ref="F250:O250" si="178">F251+F252+F253+F254</f>
        <v>0</v>
      </c>
      <c r="G250" s="42">
        <f t="shared" si="178"/>
        <v>0</v>
      </c>
      <c r="H250" s="42">
        <f t="shared" si="178"/>
        <v>0</v>
      </c>
      <c r="I250" s="42">
        <f t="shared" si="178"/>
        <v>0</v>
      </c>
      <c r="J250" s="42">
        <f t="shared" si="178"/>
        <v>0</v>
      </c>
      <c r="K250" s="42">
        <f t="shared" si="178"/>
        <v>0</v>
      </c>
      <c r="L250" s="42">
        <f t="shared" si="178"/>
        <v>0</v>
      </c>
      <c r="M250" s="61">
        <f t="shared" si="178"/>
        <v>1995.6</v>
      </c>
      <c r="N250" s="61">
        <f t="shared" si="178"/>
        <v>2351.6</v>
      </c>
      <c r="O250" s="61">
        <f t="shared" si="178"/>
        <v>0</v>
      </c>
      <c r="P250" s="11"/>
    </row>
    <row r="251" spans="1:16" s="10" customFormat="1" ht="36" customHeight="1" x14ac:dyDescent="0.35">
      <c r="A251" s="76"/>
      <c r="B251" s="76"/>
      <c r="C251" s="43" t="s">
        <v>2</v>
      </c>
      <c r="D251" s="42">
        <f t="shared" ref="D251:D254" si="179">E251+F251+G251+H251+I251+J251+K251+L251+M251+N251+O251</f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>
        <v>0</v>
      </c>
      <c r="L251" s="42">
        <v>0</v>
      </c>
      <c r="M251" s="61">
        <v>0</v>
      </c>
      <c r="N251" s="61">
        <v>0</v>
      </c>
      <c r="O251" s="61">
        <v>0</v>
      </c>
      <c r="P251" s="11"/>
    </row>
    <row r="252" spans="1:16" s="10" customFormat="1" ht="36" customHeight="1" x14ac:dyDescent="0.35">
      <c r="A252" s="76"/>
      <c r="B252" s="76"/>
      <c r="C252" s="43" t="s">
        <v>3</v>
      </c>
      <c r="D252" s="42">
        <f t="shared" si="179"/>
        <v>0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0</v>
      </c>
      <c r="K252" s="42">
        <v>0</v>
      </c>
      <c r="L252" s="42">
        <v>0</v>
      </c>
      <c r="M252" s="61">
        <v>0</v>
      </c>
      <c r="N252" s="61">
        <v>0</v>
      </c>
      <c r="O252" s="61">
        <v>0</v>
      </c>
      <c r="P252" s="11"/>
    </row>
    <row r="253" spans="1:16" s="10" customFormat="1" ht="36" customHeight="1" x14ac:dyDescent="0.35">
      <c r="A253" s="76"/>
      <c r="B253" s="76"/>
      <c r="C253" s="43" t="s">
        <v>4</v>
      </c>
      <c r="D253" s="42">
        <f t="shared" si="179"/>
        <v>4347.2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61">
        <v>1995.6</v>
      </c>
      <c r="N253" s="61">
        <v>2351.6</v>
      </c>
      <c r="O253" s="61">
        <v>0</v>
      </c>
      <c r="P253" s="11"/>
    </row>
    <row r="254" spans="1:16" s="10" customFormat="1" ht="36" customHeight="1" x14ac:dyDescent="0.35">
      <c r="A254" s="76"/>
      <c r="B254" s="76"/>
      <c r="C254" s="43" t="s">
        <v>5</v>
      </c>
      <c r="D254" s="42">
        <f t="shared" si="179"/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>
        <v>0</v>
      </c>
      <c r="M254" s="61">
        <v>0</v>
      </c>
      <c r="N254" s="61">
        <v>0</v>
      </c>
      <c r="O254" s="61">
        <v>0</v>
      </c>
      <c r="P254" s="11"/>
    </row>
    <row r="255" spans="1:16" ht="39.75" customHeight="1" x14ac:dyDescent="0.3">
      <c r="A255" s="78" t="s">
        <v>113</v>
      </c>
      <c r="B255" s="78" t="s">
        <v>116</v>
      </c>
      <c r="C255" s="45" t="s">
        <v>0</v>
      </c>
      <c r="D255" s="15">
        <f>E255+F255+G255+H255+I255+J255+K255+L255+M255+N255+O255</f>
        <v>15348.6</v>
      </c>
      <c r="E255" s="15">
        <f t="shared" ref="E255:K255" si="180">E260</f>
        <v>0</v>
      </c>
      <c r="F255" s="15">
        <f t="shared" si="180"/>
        <v>0</v>
      </c>
      <c r="G255" s="15">
        <f t="shared" si="180"/>
        <v>0</v>
      </c>
      <c r="H255" s="15">
        <f t="shared" si="180"/>
        <v>0</v>
      </c>
      <c r="I255" s="15">
        <f t="shared" si="180"/>
        <v>0</v>
      </c>
      <c r="J255" s="15">
        <f t="shared" si="180"/>
        <v>0</v>
      </c>
      <c r="K255" s="15">
        <f t="shared" si="180"/>
        <v>0</v>
      </c>
      <c r="L255" s="15">
        <f>L260</f>
        <v>15348.6</v>
      </c>
      <c r="M255" s="15">
        <f t="shared" ref="M255:O255" si="181">M260</f>
        <v>0</v>
      </c>
      <c r="N255" s="15">
        <f t="shared" si="181"/>
        <v>0</v>
      </c>
      <c r="O255" s="15">
        <f t="shared" si="181"/>
        <v>0</v>
      </c>
      <c r="P255" s="11"/>
    </row>
    <row r="256" spans="1:16" ht="51" customHeight="1" x14ac:dyDescent="0.35">
      <c r="A256" s="76"/>
      <c r="B256" s="76"/>
      <c r="C256" s="43" t="s">
        <v>2</v>
      </c>
      <c r="D256" s="42">
        <f>D261</f>
        <v>0</v>
      </c>
      <c r="E256" s="42">
        <f>E261</f>
        <v>0</v>
      </c>
      <c r="F256" s="42">
        <f t="shared" ref="F256:O256" si="182">F261</f>
        <v>0</v>
      </c>
      <c r="G256" s="42">
        <f t="shared" si="182"/>
        <v>0</v>
      </c>
      <c r="H256" s="42">
        <f t="shared" si="182"/>
        <v>0</v>
      </c>
      <c r="I256" s="42">
        <f t="shared" si="182"/>
        <v>0</v>
      </c>
      <c r="J256" s="42">
        <f t="shared" si="182"/>
        <v>0</v>
      </c>
      <c r="K256" s="42">
        <f t="shared" si="182"/>
        <v>0</v>
      </c>
      <c r="L256" s="42">
        <f t="shared" si="182"/>
        <v>0</v>
      </c>
      <c r="M256" s="61">
        <f t="shared" si="182"/>
        <v>0</v>
      </c>
      <c r="N256" s="61">
        <f t="shared" si="182"/>
        <v>0</v>
      </c>
      <c r="O256" s="61">
        <f t="shared" si="182"/>
        <v>0</v>
      </c>
      <c r="P256" s="11"/>
    </row>
    <row r="257" spans="1:16" ht="42" customHeight="1" x14ac:dyDescent="0.35">
      <c r="A257" s="76"/>
      <c r="B257" s="76"/>
      <c r="C257" s="43" t="s">
        <v>3</v>
      </c>
      <c r="D257" s="42">
        <f t="shared" ref="D257:D259" si="183">D262</f>
        <v>0</v>
      </c>
      <c r="E257" s="42">
        <f t="shared" ref="E257:O259" si="184">E262</f>
        <v>0</v>
      </c>
      <c r="F257" s="42">
        <f t="shared" si="184"/>
        <v>0</v>
      </c>
      <c r="G257" s="42">
        <f t="shared" si="184"/>
        <v>0</v>
      </c>
      <c r="H257" s="42">
        <f t="shared" si="184"/>
        <v>0</v>
      </c>
      <c r="I257" s="42">
        <f t="shared" si="184"/>
        <v>0</v>
      </c>
      <c r="J257" s="42">
        <f t="shared" si="184"/>
        <v>0</v>
      </c>
      <c r="K257" s="42">
        <f t="shared" si="184"/>
        <v>0</v>
      </c>
      <c r="L257" s="42">
        <f t="shared" si="184"/>
        <v>0</v>
      </c>
      <c r="M257" s="61">
        <f t="shared" si="184"/>
        <v>0</v>
      </c>
      <c r="N257" s="61">
        <f t="shared" si="184"/>
        <v>0</v>
      </c>
      <c r="O257" s="61">
        <f t="shared" si="184"/>
        <v>0</v>
      </c>
      <c r="P257" s="11"/>
    </row>
    <row r="258" spans="1:16" ht="43.5" customHeight="1" x14ac:dyDescent="0.35">
      <c r="A258" s="76"/>
      <c r="B258" s="76"/>
      <c r="C258" s="43" t="s">
        <v>4</v>
      </c>
      <c r="D258" s="42">
        <f t="shared" si="183"/>
        <v>15348.6</v>
      </c>
      <c r="E258" s="42">
        <f t="shared" si="184"/>
        <v>0</v>
      </c>
      <c r="F258" s="42">
        <f t="shared" si="184"/>
        <v>0</v>
      </c>
      <c r="G258" s="42">
        <f t="shared" si="184"/>
        <v>0</v>
      </c>
      <c r="H258" s="42">
        <f t="shared" si="184"/>
        <v>0</v>
      </c>
      <c r="I258" s="42">
        <f t="shared" si="184"/>
        <v>0</v>
      </c>
      <c r="J258" s="42">
        <f t="shared" si="184"/>
        <v>0</v>
      </c>
      <c r="K258" s="42">
        <f t="shared" si="184"/>
        <v>0</v>
      </c>
      <c r="L258" s="42">
        <f t="shared" si="184"/>
        <v>15348.6</v>
      </c>
      <c r="M258" s="61">
        <f t="shared" si="184"/>
        <v>0</v>
      </c>
      <c r="N258" s="61">
        <f t="shared" si="184"/>
        <v>0</v>
      </c>
      <c r="O258" s="61">
        <f t="shared" si="184"/>
        <v>0</v>
      </c>
      <c r="P258" s="11"/>
    </row>
    <row r="259" spans="1:16" ht="50.25" customHeight="1" x14ac:dyDescent="0.35">
      <c r="A259" s="76"/>
      <c r="B259" s="76"/>
      <c r="C259" s="43" t="s">
        <v>5</v>
      </c>
      <c r="D259" s="42">
        <f t="shared" si="183"/>
        <v>0</v>
      </c>
      <c r="E259" s="42">
        <f t="shared" si="184"/>
        <v>0</v>
      </c>
      <c r="F259" s="42">
        <f t="shared" si="184"/>
        <v>0</v>
      </c>
      <c r="G259" s="42">
        <f t="shared" si="184"/>
        <v>0</v>
      </c>
      <c r="H259" s="42">
        <f t="shared" si="184"/>
        <v>0</v>
      </c>
      <c r="I259" s="42">
        <f t="shared" si="184"/>
        <v>0</v>
      </c>
      <c r="J259" s="42">
        <f t="shared" si="184"/>
        <v>0</v>
      </c>
      <c r="K259" s="42">
        <f t="shared" si="184"/>
        <v>0</v>
      </c>
      <c r="L259" s="42">
        <f t="shared" si="184"/>
        <v>0</v>
      </c>
      <c r="M259" s="61">
        <f t="shared" si="184"/>
        <v>0</v>
      </c>
      <c r="N259" s="61">
        <f t="shared" si="184"/>
        <v>0</v>
      </c>
      <c r="O259" s="61">
        <f t="shared" si="184"/>
        <v>0</v>
      </c>
      <c r="P259" s="11"/>
    </row>
    <row r="260" spans="1:16" ht="30" customHeight="1" x14ac:dyDescent="0.35">
      <c r="A260" s="76" t="s">
        <v>114</v>
      </c>
      <c r="B260" s="76" t="s">
        <v>117</v>
      </c>
      <c r="C260" s="43" t="s">
        <v>0</v>
      </c>
      <c r="D260" s="42">
        <f>E260+F260+G260+H260+I260+J260+K260+L260+M260+N260+O260</f>
        <v>15348.6</v>
      </c>
      <c r="E260" s="42">
        <f>E265</f>
        <v>0</v>
      </c>
      <c r="F260" s="42">
        <f t="shared" ref="F260:O260" si="185">F265</f>
        <v>0</v>
      </c>
      <c r="G260" s="42">
        <f t="shared" si="185"/>
        <v>0</v>
      </c>
      <c r="H260" s="42">
        <f t="shared" si="185"/>
        <v>0</v>
      </c>
      <c r="I260" s="42">
        <f t="shared" si="185"/>
        <v>0</v>
      </c>
      <c r="J260" s="42">
        <f t="shared" si="185"/>
        <v>0</v>
      </c>
      <c r="K260" s="42">
        <f t="shared" si="185"/>
        <v>0</v>
      </c>
      <c r="L260" s="42">
        <f t="shared" si="185"/>
        <v>15348.6</v>
      </c>
      <c r="M260" s="61">
        <f t="shared" si="185"/>
        <v>0</v>
      </c>
      <c r="N260" s="61">
        <f t="shared" si="185"/>
        <v>0</v>
      </c>
      <c r="O260" s="61">
        <f t="shared" si="185"/>
        <v>0</v>
      </c>
      <c r="P260" s="11"/>
    </row>
    <row r="261" spans="1:16" ht="30" customHeight="1" x14ac:dyDescent="0.35">
      <c r="A261" s="76"/>
      <c r="B261" s="76"/>
      <c r="C261" s="43" t="s">
        <v>2</v>
      </c>
      <c r="D261" s="42">
        <v>0</v>
      </c>
      <c r="E261" s="33">
        <f>E266</f>
        <v>0</v>
      </c>
      <c r="F261" s="33">
        <f t="shared" ref="F261:O261" si="186">F266</f>
        <v>0</v>
      </c>
      <c r="G261" s="33">
        <f t="shared" si="186"/>
        <v>0</v>
      </c>
      <c r="H261" s="33">
        <f t="shared" si="186"/>
        <v>0</v>
      </c>
      <c r="I261" s="33">
        <f t="shared" si="186"/>
        <v>0</v>
      </c>
      <c r="J261" s="33">
        <f t="shared" si="186"/>
        <v>0</v>
      </c>
      <c r="K261" s="33">
        <f t="shared" si="186"/>
        <v>0</v>
      </c>
      <c r="L261" s="33">
        <f t="shared" si="186"/>
        <v>0</v>
      </c>
      <c r="M261" s="58">
        <f t="shared" si="186"/>
        <v>0</v>
      </c>
      <c r="N261" s="58">
        <f t="shared" si="186"/>
        <v>0</v>
      </c>
      <c r="O261" s="58">
        <f t="shared" si="186"/>
        <v>0</v>
      </c>
      <c r="P261" s="11"/>
    </row>
    <row r="262" spans="1:16" ht="30" customHeight="1" x14ac:dyDescent="0.35">
      <c r="A262" s="76"/>
      <c r="B262" s="76"/>
      <c r="C262" s="43" t="s">
        <v>3</v>
      </c>
      <c r="D262" s="42">
        <v>0</v>
      </c>
      <c r="E262" s="33">
        <f>E267</f>
        <v>0</v>
      </c>
      <c r="F262" s="33">
        <f t="shared" ref="F262:O262" si="187">F267</f>
        <v>0</v>
      </c>
      <c r="G262" s="33">
        <f t="shared" si="187"/>
        <v>0</v>
      </c>
      <c r="H262" s="33">
        <f t="shared" si="187"/>
        <v>0</v>
      </c>
      <c r="I262" s="33">
        <f t="shared" si="187"/>
        <v>0</v>
      </c>
      <c r="J262" s="33">
        <f t="shared" si="187"/>
        <v>0</v>
      </c>
      <c r="K262" s="33">
        <f t="shared" si="187"/>
        <v>0</v>
      </c>
      <c r="L262" s="33">
        <f t="shared" si="187"/>
        <v>0</v>
      </c>
      <c r="M262" s="58">
        <f t="shared" si="187"/>
        <v>0</v>
      </c>
      <c r="N262" s="58">
        <f t="shared" si="187"/>
        <v>0</v>
      </c>
      <c r="O262" s="58">
        <f t="shared" si="187"/>
        <v>0</v>
      </c>
      <c r="P262" s="11"/>
    </row>
    <row r="263" spans="1:16" ht="30" customHeight="1" x14ac:dyDescent="0.35">
      <c r="A263" s="76"/>
      <c r="B263" s="76"/>
      <c r="C263" s="43" t="s">
        <v>4</v>
      </c>
      <c r="D263" s="42">
        <f>D268</f>
        <v>15348.6</v>
      </c>
      <c r="E263" s="33">
        <f>E268</f>
        <v>0</v>
      </c>
      <c r="F263" s="33">
        <f t="shared" ref="F263:K263" si="188">F268</f>
        <v>0</v>
      </c>
      <c r="G263" s="33">
        <f t="shared" si="188"/>
        <v>0</v>
      </c>
      <c r="H263" s="33">
        <f t="shared" si="188"/>
        <v>0</v>
      </c>
      <c r="I263" s="33">
        <f t="shared" si="188"/>
        <v>0</v>
      </c>
      <c r="J263" s="33">
        <f t="shared" si="188"/>
        <v>0</v>
      </c>
      <c r="K263" s="33">
        <f t="shared" si="188"/>
        <v>0</v>
      </c>
      <c r="L263" s="42">
        <f>L269</f>
        <v>15348.6</v>
      </c>
      <c r="M263" s="58">
        <f>M269</f>
        <v>0</v>
      </c>
      <c r="N263" s="58">
        <f t="shared" ref="N263:O263" si="189">N269</f>
        <v>0</v>
      </c>
      <c r="O263" s="58">
        <f t="shared" si="189"/>
        <v>0</v>
      </c>
      <c r="P263" s="11"/>
    </row>
    <row r="264" spans="1:16" ht="30" customHeight="1" x14ac:dyDescent="0.35">
      <c r="A264" s="76"/>
      <c r="B264" s="76"/>
      <c r="C264" s="43" t="s">
        <v>5</v>
      </c>
      <c r="D264" s="42">
        <v>0</v>
      </c>
      <c r="E264" s="33">
        <f>E270</f>
        <v>0</v>
      </c>
      <c r="F264" s="33">
        <f t="shared" ref="F264:O264" si="190">F270</f>
        <v>0</v>
      </c>
      <c r="G264" s="33">
        <f t="shared" si="190"/>
        <v>0</v>
      </c>
      <c r="H264" s="33">
        <f t="shared" si="190"/>
        <v>0</v>
      </c>
      <c r="I264" s="33">
        <f t="shared" si="190"/>
        <v>0</v>
      </c>
      <c r="J264" s="33">
        <f t="shared" si="190"/>
        <v>0</v>
      </c>
      <c r="K264" s="33">
        <f t="shared" si="190"/>
        <v>0</v>
      </c>
      <c r="L264" s="33">
        <f t="shared" si="190"/>
        <v>0</v>
      </c>
      <c r="M264" s="58">
        <f t="shared" si="190"/>
        <v>0</v>
      </c>
      <c r="N264" s="58">
        <f t="shared" si="190"/>
        <v>0</v>
      </c>
      <c r="O264" s="58">
        <f t="shared" si="190"/>
        <v>0</v>
      </c>
      <c r="P264" s="11"/>
    </row>
    <row r="265" spans="1:16" ht="30" customHeight="1" x14ac:dyDescent="0.35">
      <c r="A265" s="76" t="s">
        <v>115</v>
      </c>
      <c r="B265" s="76" t="s">
        <v>118</v>
      </c>
      <c r="C265" s="43" t="s">
        <v>0</v>
      </c>
      <c r="D265" s="42">
        <f>E265+F265+G265+H265+I265+J265+K265+L265+M265+N265+O265</f>
        <v>15348.6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>
        <f>L269</f>
        <v>15348.6</v>
      </c>
      <c r="M265" s="61">
        <v>0</v>
      </c>
      <c r="N265" s="61">
        <v>0</v>
      </c>
      <c r="O265" s="61">
        <v>0</v>
      </c>
      <c r="P265" s="11"/>
    </row>
    <row r="266" spans="1:16" ht="30" customHeight="1" x14ac:dyDescent="0.35">
      <c r="A266" s="76"/>
      <c r="B266" s="76"/>
      <c r="C266" s="43" t="s">
        <v>2</v>
      </c>
      <c r="D266" s="42">
        <v>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58">
        <v>0</v>
      </c>
      <c r="N266" s="58">
        <v>0</v>
      </c>
      <c r="O266" s="58">
        <v>0</v>
      </c>
      <c r="P266" s="11"/>
    </row>
    <row r="267" spans="1:16" ht="30" customHeight="1" x14ac:dyDescent="0.35">
      <c r="A267" s="76"/>
      <c r="B267" s="76"/>
      <c r="C267" s="43" t="s">
        <v>3</v>
      </c>
      <c r="D267" s="42">
        <v>0</v>
      </c>
      <c r="E267" s="33">
        <v>0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58">
        <v>0</v>
      </c>
      <c r="N267" s="58">
        <v>0</v>
      </c>
      <c r="O267" s="58">
        <v>0</v>
      </c>
      <c r="P267" s="11"/>
    </row>
    <row r="268" spans="1:16" s="10" customFormat="1" ht="15.75" customHeight="1" x14ac:dyDescent="0.25">
      <c r="A268" s="76"/>
      <c r="B268" s="76"/>
      <c r="C268" s="67" t="s">
        <v>4</v>
      </c>
      <c r="D268" s="62">
        <f>E268+F268+G268+H268+I268+J268+K268+L269+M269+N269+O269</f>
        <v>15348.6</v>
      </c>
      <c r="E268" s="62">
        <v>0</v>
      </c>
      <c r="F268" s="62">
        <v>0</v>
      </c>
      <c r="G268" s="62">
        <v>0</v>
      </c>
      <c r="H268" s="62">
        <v>0</v>
      </c>
      <c r="I268" s="62">
        <v>0</v>
      </c>
      <c r="J268" s="62">
        <v>0</v>
      </c>
      <c r="K268" s="62">
        <v>0</v>
      </c>
      <c r="L268" s="32"/>
      <c r="M268" s="29"/>
      <c r="N268" s="29"/>
      <c r="O268" s="29"/>
      <c r="P268" s="11"/>
    </row>
    <row r="269" spans="1:16" ht="21.75" customHeight="1" x14ac:dyDescent="0.35">
      <c r="A269" s="76"/>
      <c r="B269" s="76"/>
      <c r="C269" s="69"/>
      <c r="D269" s="63"/>
      <c r="E269" s="63"/>
      <c r="F269" s="63"/>
      <c r="G269" s="63"/>
      <c r="H269" s="63"/>
      <c r="I269" s="63"/>
      <c r="J269" s="63"/>
      <c r="K269" s="63"/>
      <c r="L269" s="36">
        <v>15348.6</v>
      </c>
      <c r="M269" s="59">
        <v>0</v>
      </c>
      <c r="N269" s="59">
        <v>0</v>
      </c>
      <c r="O269" s="59">
        <v>0</v>
      </c>
      <c r="P269" s="11"/>
    </row>
    <row r="270" spans="1:16" ht="36.75" customHeight="1" x14ac:dyDescent="0.35">
      <c r="A270" s="76"/>
      <c r="B270" s="76"/>
      <c r="C270" s="43" t="s">
        <v>5</v>
      </c>
      <c r="D270" s="42">
        <f>E270+F270+G270+H270+I270+J270+K270+L270+M270+N270+O270</f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58">
        <v>0</v>
      </c>
      <c r="N270" s="58">
        <v>0</v>
      </c>
      <c r="O270" s="58">
        <v>0</v>
      </c>
      <c r="P270" s="11"/>
    </row>
    <row r="271" spans="1:16" s="10" customFormat="1" ht="43.5" customHeight="1" x14ac:dyDescent="0.25">
      <c r="A271" s="98" t="s">
        <v>122</v>
      </c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11"/>
    </row>
    <row r="272" spans="1:16" s="10" customFormat="1" ht="33" customHeight="1" x14ac:dyDescent="0.25">
      <c r="A272" s="66" t="s">
        <v>123</v>
      </c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11"/>
    </row>
    <row r="273" spans="1:16" s="10" customFormat="1" ht="50.25" customHeight="1" x14ac:dyDescent="0.25">
      <c r="A273" s="66" t="s">
        <v>124</v>
      </c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11"/>
    </row>
    <row r="274" spans="1:16" s="10" customFormat="1" ht="45.75" customHeight="1" x14ac:dyDescent="0.25">
      <c r="A274" s="66" t="s">
        <v>125</v>
      </c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11"/>
    </row>
    <row r="275" spans="1:16" s="10" customFormat="1" ht="83.25" customHeight="1" x14ac:dyDescent="0.25">
      <c r="A275" s="66" t="s">
        <v>126</v>
      </c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11"/>
    </row>
    <row r="276" spans="1:16" ht="61.5" customHeight="1" x14ac:dyDescent="0.25">
      <c r="A276" s="66" t="s">
        <v>127</v>
      </c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66"/>
      <c r="P276" s="11"/>
    </row>
    <row r="277" spans="1:16" ht="35.25" customHeight="1" x14ac:dyDescent="0.25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11"/>
    </row>
    <row r="278" spans="1:16" ht="12.75" customHeight="1" x14ac:dyDescent="0.25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6" ht="12.75" customHeight="1" x14ac:dyDescent="0.25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6" ht="12.75" customHeight="1" x14ac:dyDescent="0.25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6" ht="12.75" customHeight="1" x14ac:dyDescent="0.25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6" ht="12.75" customHeight="1" x14ac:dyDescent="0.25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6" ht="12.75" customHeight="1" x14ac:dyDescent="0.25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6" ht="12.75" customHeight="1" x14ac:dyDescent="0.25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6" ht="12.75" customHeight="1" x14ac:dyDescent="0.25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6" ht="12.75" customHeight="1" x14ac:dyDescent="0.25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6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5.6" x14ac:dyDescent="0.25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5.6" x14ac:dyDescent="0.25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5.6" x14ac:dyDescent="0.25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5.6" x14ac:dyDescent="0.25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5.6" x14ac:dyDescent="0.25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5.6" x14ac:dyDescent="0.25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5.6" x14ac:dyDescent="0.25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5.6" x14ac:dyDescent="0.25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5.6" x14ac:dyDescent="0.25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12"/>
      <c r="I871" s="12"/>
      <c r="J871" s="12"/>
    </row>
  </sheetData>
  <mergeCells count="313">
    <mergeCell ref="E268:E269"/>
    <mergeCell ref="F268:F269"/>
    <mergeCell ref="G268:G269"/>
    <mergeCell ref="H268:H269"/>
    <mergeCell ref="I268:I269"/>
    <mergeCell ref="J268:J269"/>
    <mergeCell ref="K268:K269"/>
    <mergeCell ref="A277:O277"/>
    <mergeCell ref="A273:O273"/>
    <mergeCell ref="A274:O274"/>
    <mergeCell ref="A271:O271"/>
    <mergeCell ref="A272:O272"/>
    <mergeCell ref="A255:A259"/>
    <mergeCell ref="B255:B259"/>
    <mergeCell ref="A260:A264"/>
    <mergeCell ref="B260:B264"/>
    <mergeCell ref="A265:A270"/>
    <mergeCell ref="B265:B270"/>
    <mergeCell ref="G115:G116"/>
    <mergeCell ref="F115:F116"/>
    <mergeCell ref="G124:G125"/>
    <mergeCell ref="F124:F125"/>
    <mergeCell ref="A224:A229"/>
    <mergeCell ref="B224:B229"/>
    <mergeCell ref="A245:A249"/>
    <mergeCell ref="B245:B249"/>
    <mergeCell ref="A250:A254"/>
    <mergeCell ref="B250:B254"/>
    <mergeCell ref="A240:A244"/>
    <mergeCell ref="B240:B244"/>
    <mergeCell ref="C226:C227"/>
    <mergeCell ref="D226:D227"/>
    <mergeCell ref="E226:E227"/>
    <mergeCell ref="F226:F227"/>
    <mergeCell ref="C268:C269"/>
    <mergeCell ref="D268:D269"/>
    <mergeCell ref="C113:C114"/>
    <mergeCell ref="F121:F122"/>
    <mergeCell ref="G121:G122"/>
    <mergeCell ref="H121:H122"/>
    <mergeCell ref="I121:I122"/>
    <mergeCell ref="C115:C116"/>
    <mergeCell ref="D115:D116"/>
    <mergeCell ref="E115:E116"/>
    <mergeCell ref="C121:C122"/>
    <mergeCell ref="C119:C120"/>
    <mergeCell ref="C117:C118"/>
    <mergeCell ref="D117:D118"/>
    <mergeCell ref="E117:E118"/>
    <mergeCell ref="F117:F118"/>
    <mergeCell ref="G117:G118"/>
    <mergeCell ref="H117:H118"/>
    <mergeCell ref="I117:I118"/>
    <mergeCell ref="J115:J116"/>
    <mergeCell ref="O124:O125"/>
    <mergeCell ref="N124:N125"/>
    <mergeCell ref="L124:L125"/>
    <mergeCell ref="K124:K125"/>
    <mergeCell ref="J124:J125"/>
    <mergeCell ref="I124:I125"/>
    <mergeCell ref="H124:H125"/>
    <mergeCell ref="J121:J122"/>
    <mergeCell ref="K121:K122"/>
    <mergeCell ref="O121:O122"/>
    <mergeCell ref="J117:J118"/>
    <mergeCell ref="K117:K118"/>
    <mergeCell ref="I115:I116"/>
    <mergeCell ref="H115:H116"/>
    <mergeCell ref="L55:L56"/>
    <mergeCell ref="M55:M56"/>
    <mergeCell ref="N55:N56"/>
    <mergeCell ref="O55:O56"/>
    <mergeCell ref="A195:A199"/>
    <mergeCell ref="B195:B199"/>
    <mergeCell ref="A200:A204"/>
    <mergeCell ref="B200:B204"/>
    <mergeCell ref="A205:A213"/>
    <mergeCell ref="B205:B213"/>
    <mergeCell ref="E57:E58"/>
    <mergeCell ref="D55:D56"/>
    <mergeCell ref="E55:E56"/>
    <mergeCell ref="A155:A159"/>
    <mergeCell ref="B155:B159"/>
    <mergeCell ref="A160:A164"/>
    <mergeCell ref="B160:B164"/>
    <mergeCell ref="A170:A174"/>
    <mergeCell ref="B170:B174"/>
    <mergeCell ref="D124:D125"/>
    <mergeCell ref="E124:E125"/>
    <mergeCell ref="L59:L60"/>
    <mergeCell ref="M59:M60"/>
    <mergeCell ref="K55:K56"/>
    <mergeCell ref="M1:O1"/>
    <mergeCell ref="M2:O2"/>
    <mergeCell ref="O48:O49"/>
    <mergeCell ref="L51:L52"/>
    <mergeCell ref="C3:F3"/>
    <mergeCell ref="F57:F58"/>
    <mergeCell ref="B4:I4"/>
    <mergeCell ref="L57:L58"/>
    <mergeCell ref="M57:M58"/>
    <mergeCell ref="N57:N58"/>
    <mergeCell ref="O57:O58"/>
    <mergeCell ref="L48:L49"/>
    <mergeCell ref="M48:M49"/>
    <mergeCell ref="N48:N49"/>
    <mergeCell ref="M51:M52"/>
    <mergeCell ref="N51:N52"/>
    <mergeCell ref="O51:O52"/>
    <mergeCell ref="K57:K58"/>
    <mergeCell ref="F55:F56"/>
    <mergeCell ref="C5:C6"/>
    <mergeCell ref="D5:O5"/>
    <mergeCell ref="L53:L54"/>
    <mergeCell ref="M53:M54"/>
    <mergeCell ref="N53:N54"/>
    <mergeCell ref="O53:O54"/>
    <mergeCell ref="K48:K49"/>
    <mergeCell ref="K51:K52"/>
    <mergeCell ref="K53:K54"/>
    <mergeCell ref="I48:I49"/>
    <mergeCell ref="J48:J49"/>
    <mergeCell ref="D48:D49"/>
    <mergeCell ref="H48:H49"/>
    <mergeCell ref="I51:I52"/>
    <mergeCell ref="J51:J52"/>
    <mergeCell ref="E48:E49"/>
    <mergeCell ref="J53:J54"/>
    <mergeCell ref="I53:I54"/>
    <mergeCell ref="H51:H52"/>
    <mergeCell ref="D53:D54"/>
    <mergeCell ref="E53:E54"/>
    <mergeCell ref="F53:F54"/>
    <mergeCell ref="A5:A6"/>
    <mergeCell ref="A180:A184"/>
    <mergeCell ref="B5:B6"/>
    <mergeCell ref="B180:B184"/>
    <mergeCell ref="A138:A142"/>
    <mergeCell ref="B138:B142"/>
    <mergeCell ref="A143:A149"/>
    <mergeCell ref="B143:B149"/>
    <mergeCell ref="A8:A16"/>
    <mergeCell ref="B8:B16"/>
    <mergeCell ref="A17:A29"/>
    <mergeCell ref="B17:B29"/>
    <mergeCell ref="A30:A41"/>
    <mergeCell ref="B30:B41"/>
    <mergeCell ref="B105:B127"/>
    <mergeCell ref="B64:B69"/>
    <mergeCell ref="B165:B169"/>
    <mergeCell ref="A150:A154"/>
    <mergeCell ref="B150:B154"/>
    <mergeCell ref="A81:A86"/>
    <mergeCell ref="B81:B86"/>
    <mergeCell ref="A128:A132"/>
    <mergeCell ref="B128:B132"/>
    <mergeCell ref="A133:A137"/>
    <mergeCell ref="A42:A47"/>
    <mergeCell ref="B42:B47"/>
    <mergeCell ref="A48:A63"/>
    <mergeCell ref="B48:B63"/>
    <mergeCell ref="C48:C49"/>
    <mergeCell ref="C57:C58"/>
    <mergeCell ref="C53:C54"/>
    <mergeCell ref="G57:G58"/>
    <mergeCell ref="J57:J58"/>
    <mergeCell ref="I57:I58"/>
    <mergeCell ref="J55:J56"/>
    <mergeCell ref="I55:I56"/>
    <mergeCell ref="I59:I60"/>
    <mergeCell ref="J59:J60"/>
    <mergeCell ref="D57:D58"/>
    <mergeCell ref="C59:C60"/>
    <mergeCell ref="D59:D60"/>
    <mergeCell ref="E51:E52"/>
    <mergeCell ref="C51:C52"/>
    <mergeCell ref="D51:D52"/>
    <mergeCell ref="G55:G56"/>
    <mergeCell ref="C55:C56"/>
    <mergeCell ref="O107:O108"/>
    <mergeCell ref="J107:J108"/>
    <mergeCell ref="A219:A223"/>
    <mergeCell ref="B219:B223"/>
    <mergeCell ref="A230:A234"/>
    <mergeCell ref="B230:B234"/>
    <mergeCell ref="A235:A239"/>
    <mergeCell ref="B235:B239"/>
    <mergeCell ref="F119:F120"/>
    <mergeCell ref="E119:E120"/>
    <mergeCell ref="D119:D120"/>
    <mergeCell ref="D107:D108"/>
    <mergeCell ref="I107:I108"/>
    <mergeCell ref="H107:H108"/>
    <mergeCell ref="G107:G108"/>
    <mergeCell ref="F107:F108"/>
    <mergeCell ref="K119:K120"/>
    <mergeCell ref="E107:E108"/>
    <mergeCell ref="O119:O120"/>
    <mergeCell ref="A185:A189"/>
    <mergeCell ref="B185:B189"/>
    <mergeCell ref="A190:A194"/>
    <mergeCell ref="B190:B194"/>
    <mergeCell ref="C124:C125"/>
    <mergeCell ref="K59:K60"/>
    <mergeCell ref="A64:A69"/>
    <mergeCell ref="A165:A169"/>
    <mergeCell ref="A87:A104"/>
    <mergeCell ref="A105:A127"/>
    <mergeCell ref="B87:B104"/>
    <mergeCell ref="N59:N60"/>
    <mergeCell ref="O59:O60"/>
    <mergeCell ref="A214:A218"/>
    <mergeCell ref="B214:B218"/>
    <mergeCell ref="D121:D122"/>
    <mergeCell ref="E121:E122"/>
    <mergeCell ref="A175:A179"/>
    <mergeCell ref="B175:B179"/>
    <mergeCell ref="B133:B137"/>
    <mergeCell ref="G59:G60"/>
    <mergeCell ref="E59:E60"/>
    <mergeCell ref="F59:F60"/>
    <mergeCell ref="J119:J120"/>
    <mergeCell ref="I119:I120"/>
    <mergeCell ref="H119:H120"/>
    <mergeCell ref="G119:G120"/>
    <mergeCell ref="A75:A80"/>
    <mergeCell ref="B75:B80"/>
    <mergeCell ref="E111:E112"/>
    <mergeCell ref="D111:D112"/>
    <mergeCell ref="C111:C112"/>
    <mergeCell ref="C101:C102"/>
    <mergeCell ref="O101:O102"/>
    <mergeCell ref="N101:N102"/>
    <mergeCell ref="L101:L102"/>
    <mergeCell ref="K101:K102"/>
    <mergeCell ref="J101:J102"/>
    <mergeCell ref="I101:I102"/>
    <mergeCell ref="H101:H102"/>
    <mergeCell ref="G101:G102"/>
    <mergeCell ref="F101:F102"/>
    <mergeCell ref="E101:E102"/>
    <mergeCell ref="D101:D102"/>
    <mergeCell ref="O111:O112"/>
    <mergeCell ref="N111:N112"/>
    <mergeCell ref="K111:K112"/>
    <mergeCell ref="J111:J112"/>
    <mergeCell ref="I111:I112"/>
    <mergeCell ref="H111:H112"/>
    <mergeCell ref="G111:G112"/>
    <mergeCell ref="F111:F112"/>
    <mergeCell ref="C107:C108"/>
    <mergeCell ref="E98:E99"/>
    <mergeCell ref="D98:D99"/>
    <mergeCell ref="O96:O97"/>
    <mergeCell ref="N96:N97"/>
    <mergeCell ref="L96:L97"/>
    <mergeCell ref="K96:K97"/>
    <mergeCell ref="J96:J97"/>
    <mergeCell ref="I96:I97"/>
    <mergeCell ref="H96:H97"/>
    <mergeCell ref="G96:G97"/>
    <mergeCell ref="F96:F97"/>
    <mergeCell ref="O98:O99"/>
    <mergeCell ref="N98:N99"/>
    <mergeCell ref="L98:L99"/>
    <mergeCell ref="K98:K99"/>
    <mergeCell ref="J98:J99"/>
    <mergeCell ref="I98:I99"/>
    <mergeCell ref="H98:H99"/>
    <mergeCell ref="G98:G99"/>
    <mergeCell ref="F98:F99"/>
    <mergeCell ref="O89:O90"/>
    <mergeCell ref="N89:N90"/>
    <mergeCell ref="L89:L90"/>
    <mergeCell ref="K89:K90"/>
    <mergeCell ref="J89:J90"/>
    <mergeCell ref="I89:I90"/>
    <mergeCell ref="H89:H90"/>
    <mergeCell ref="G89:G90"/>
    <mergeCell ref="F89:F90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G226:G227"/>
    <mergeCell ref="H226:H227"/>
    <mergeCell ref="I226:I227"/>
    <mergeCell ref="J226:J227"/>
    <mergeCell ref="A276:O276"/>
    <mergeCell ref="A70:A74"/>
    <mergeCell ref="B70:B74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C109:C110"/>
    <mergeCell ref="C98:C99"/>
    <mergeCell ref="E96:E97"/>
    <mergeCell ref="D96:D97"/>
    <mergeCell ref="C96:C97"/>
    <mergeCell ref="A275:O275"/>
    <mergeCell ref="E89:E90"/>
    <mergeCell ref="D89:D90"/>
    <mergeCell ref="C89:C90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7" manualBreakCount="7">
    <brk id="29" max="15" man="1"/>
    <brk id="63" max="15" man="1"/>
    <brk id="132" max="15" man="1"/>
    <brk id="169" max="15" man="1"/>
    <brk id="204" max="15" man="1"/>
    <brk id="239" max="15" man="1"/>
    <brk id="27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2023-01-19T07:03:14Z</cp:lastPrinted>
  <dcterms:created xsi:type="dcterms:W3CDTF">1996-10-08T23:32:33Z</dcterms:created>
  <dcterms:modified xsi:type="dcterms:W3CDTF">2023-01-24T03:57:00Z</dcterms:modified>
</cp:coreProperties>
</file>