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20490" windowHeight="7590" tabRatio="535"/>
  </bookViews>
  <sheets>
    <sheet name="НП за 2023 год" sheetId="18" r:id="rId1"/>
  </sheets>
  <definedNames>
    <definedName name="_xlnm.Print_Area" localSheetId="0">'НП за 2023 год'!$A$1:$J$206</definedName>
  </definedNames>
  <calcPr calcId="145621"/>
</workbook>
</file>

<file path=xl/calcChain.xml><?xml version="1.0" encoding="utf-8"?>
<calcChain xmlns="http://schemas.openxmlformats.org/spreadsheetml/2006/main">
  <c r="B123" i="18" l="1"/>
  <c r="H140" i="18" l="1"/>
  <c r="H141" i="18"/>
  <c r="H142" i="18"/>
  <c r="H143" i="18"/>
  <c r="H144" i="18"/>
  <c r="F140" i="18"/>
  <c r="F141" i="18"/>
  <c r="F142" i="18"/>
  <c r="F143" i="18"/>
  <c r="F144" i="18"/>
  <c r="D140" i="18"/>
  <c r="D141" i="18"/>
  <c r="D142" i="18"/>
  <c r="D143" i="18"/>
  <c r="D144" i="18"/>
  <c r="B93" i="18" l="1"/>
  <c r="G126" i="18" l="1"/>
  <c r="G125" i="18"/>
  <c r="G123" i="18"/>
  <c r="G100" i="18" s="1"/>
  <c r="G122" i="18"/>
  <c r="G99" i="18" s="1"/>
  <c r="G138" i="18"/>
  <c r="E138" i="18"/>
  <c r="G60" i="18"/>
  <c r="G37" i="18" l="1"/>
  <c r="E37" i="18"/>
  <c r="G35" i="18"/>
  <c r="E35" i="18"/>
  <c r="C37" i="18"/>
  <c r="B37" i="18"/>
  <c r="C35" i="18"/>
  <c r="B35" i="18"/>
  <c r="G32" i="18"/>
  <c r="E32" i="18"/>
  <c r="C32" i="18"/>
  <c r="B32" i="18"/>
  <c r="G29" i="18"/>
  <c r="E29" i="18"/>
  <c r="C29" i="18"/>
  <c r="B29" i="18"/>
  <c r="G26" i="18"/>
  <c r="E26" i="18"/>
  <c r="C26" i="18"/>
  <c r="B26" i="18"/>
  <c r="G22" i="18"/>
  <c r="E22" i="18"/>
  <c r="C22" i="18"/>
  <c r="B22" i="18"/>
  <c r="I196" i="18"/>
  <c r="I197" i="18"/>
  <c r="I198" i="18"/>
  <c r="H198" i="18"/>
  <c r="G195" i="18"/>
  <c r="F198" i="18"/>
  <c r="E195" i="18"/>
  <c r="D198" i="18"/>
  <c r="B195" i="18"/>
  <c r="B181" i="18"/>
  <c r="B166" i="18"/>
  <c r="B162" i="18" s="1"/>
  <c r="C181" i="18"/>
  <c r="I195" i="18" l="1"/>
  <c r="H195" i="18"/>
  <c r="C195" i="18"/>
  <c r="D195" i="18" s="1"/>
  <c r="G181" i="18"/>
  <c r="I181" i="18" s="1"/>
  <c r="G182" i="18"/>
  <c r="G183" i="18"/>
  <c r="E182" i="18"/>
  <c r="E183" i="18"/>
  <c r="E181" i="18"/>
  <c r="C182" i="18"/>
  <c r="C183" i="18"/>
  <c r="B182" i="18"/>
  <c r="B183" i="18"/>
  <c r="H189" i="18"/>
  <c r="F189" i="18"/>
  <c r="D189" i="18"/>
  <c r="B186" i="18"/>
  <c r="I189" i="18"/>
  <c r="I188" i="18"/>
  <c r="I187" i="18"/>
  <c r="G186" i="18"/>
  <c r="E186" i="18"/>
  <c r="C186" i="18"/>
  <c r="I192" i="18"/>
  <c r="I193" i="18"/>
  <c r="I194" i="18"/>
  <c r="H194" i="18"/>
  <c r="G191" i="18"/>
  <c r="E191" i="18"/>
  <c r="C191" i="18"/>
  <c r="B191" i="18"/>
  <c r="F194" i="18"/>
  <c r="D194" i="18"/>
  <c r="B176" i="18"/>
  <c r="H186" i="18" l="1"/>
  <c r="I182" i="18"/>
  <c r="I191" i="18"/>
  <c r="C180" i="18"/>
  <c r="D183" i="18"/>
  <c r="B180" i="18"/>
  <c r="E180" i="18"/>
  <c r="F183" i="18"/>
  <c r="I186" i="18"/>
  <c r="H183" i="18"/>
  <c r="I183" i="18"/>
  <c r="D186" i="18"/>
  <c r="F186" i="18"/>
  <c r="F191" i="18"/>
  <c r="H191" i="18"/>
  <c r="D191" i="18"/>
  <c r="I52" i="18" l="1"/>
  <c r="I54" i="18"/>
  <c r="I55" i="18"/>
  <c r="I56" i="18"/>
  <c r="G180" i="18" l="1"/>
  <c r="I179" i="18"/>
  <c r="I178" i="18"/>
  <c r="H178" i="18"/>
  <c r="F178" i="18"/>
  <c r="D178" i="18"/>
  <c r="I177" i="18"/>
  <c r="G176" i="18"/>
  <c r="E176" i="18"/>
  <c r="C176" i="18"/>
  <c r="I174" i="18"/>
  <c r="I173" i="18"/>
  <c r="H173" i="18"/>
  <c r="F173" i="18"/>
  <c r="D173" i="18"/>
  <c r="I172" i="18"/>
  <c r="G171" i="18"/>
  <c r="E171" i="18"/>
  <c r="C171" i="18"/>
  <c r="B171" i="18"/>
  <c r="G168" i="18"/>
  <c r="G164" i="18" s="1"/>
  <c r="E168" i="18"/>
  <c r="E164" i="18" s="1"/>
  <c r="C168" i="18"/>
  <c r="C164" i="18" s="1"/>
  <c r="B168" i="18"/>
  <c r="B164" i="18" s="1"/>
  <c r="G167" i="18"/>
  <c r="G163" i="18" s="1"/>
  <c r="E167" i="18"/>
  <c r="E163" i="18" s="1"/>
  <c r="C167" i="18"/>
  <c r="C163" i="18" s="1"/>
  <c r="B167" i="18"/>
  <c r="G166" i="18"/>
  <c r="G162" i="18" s="1"/>
  <c r="E166" i="18"/>
  <c r="E162" i="18" s="1"/>
  <c r="C166" i="18"/>
  <c r="C162" i="18" s="1"/>
  <c r="I153" i="18"/>
  <c r="I152" i="18"/>
  <c r="H152" i="18"/>
  <c r="F152" i="18"/>
  <c r="D152" i="18"/>
  <c r="I151" i="18"/>
  <c r="H151" i="18"/>
  <c r="F151" i="18"/>
  <c r="D151" i="18"/>
  <c r="I150" i="18"/>
  <c r="G149" i="18"/>
  <c r="E149" i="18"/>
  <c r="C149" i="18"/>
  <c r="B149" i="18"/>
  <c r="I144" i="18"/>
  <c r="I143" i="18"/>
  <c r="I142" i="18"/>
  <c r="I141" i="18"/>
  <c r="I140" i="18"/>
  <c r="I139" i="18"/>
  <c r="C138" i="18"/>
  <c r="B138" i="18"/>
  <c r="I138" i="18" s="1"/>
  <c r="I136" i="18"/>
  <c r="H136" i="18"/>
  <c r="F136" i="18"/>
  <c r="D136" i="18"/>
  <c r="I135" i="18"/>
  <c r="I134" i="18"/>
  <c r="H134" i="18"/>
  <c r="F134" i="18"/>
  <c r="D134" i="18"/>
  <c r="I133" i="18"/>
  <c r="H133" i="18"/>
  <c r="F133" i="18"/>
  <c r="D133" i="18"/>
  <c r="I132" i="18"/>
  <c r="H132" i="18"/>
  <c r="F132" i="18"/>
  <c r="D132" i="18"/>
  <c r="I131" i="18"/>
  <c r="G130" i="18"/>
  <c r="E130" i="18"/>
  <c r="C130" i="18"/>
  <c r="B130" i="18"/>
  <c r="G127" i="18"/>
  <c r="E127" i="18"/>
  <c r="E104" i="18" s="1"/>
  <c r="C127" i="18"/>
  <c r="B127" i="18"/>
  <c r="B104" i="18" s="1"/>
  <c r="G103" i="18"/>
  <c r="E126" i="18"/>
  <c r="C126" i="18"/>
  <c r="C103" i="18" s="1"/>
  <c r="B126" i="18"/>
  <c r="B103" i="18" s="1"/>
  <c r="G102" i="18"/>
  <c r="E125" i="18"/>
  <c r="E102" i="18" s="1"/>
  <c r="C125" i="18"/>
  <c r="C102" i="18" s="1"/>
  <c r="B125" i="18"/>
  <c r="B102" i="18" s="1"/>
  <c r="G124" i="18"/>
  <c r="G101" i="18" s="1"/>
  <c r="E124" i="18"/>
  <c r="C124" i="18"/>
  <c r="C101" i="18" s="1"/>
  <c r="B124" i="18"/>
  <c r="B101" i="18" s="1"/>
  <c r="E123" i="18"/>
  <c r="E100" i="18" s="1"/>
  <c r="C123" i="18"/>
  <c r="C100" i="18" s="1"/>
  <c r="E122" i="18"/>
  <c r="C122" i="18"/>
  <c r="B122" i="18"/>
  <c r="I114" i="18"/>
  <c r="H114" i="18"/>
  <c r="F114" i="18"/>
  <c r="D114" i="18"/>
  <c r="I113" i="18"/>
  <c r="H113" i="18"/>
  <c r="F113" i="18"/>
  <c r="D113" i="18"/>
  <c r="I112" i="18"/>
  <c r="H112" i="18"/>
  <c r="F112" i="18"/>
  <c r="D112" i="18"/>
  <c r="G111" i="18"/>
  <c r="E111" i="18"/>
  <c r="C111" i="18"/>
  <c r="B111" i="18"/>
  <c r="C99" i="18"/>
  <c r="I96" i="18"/>
  <c r="I95" i="18"/>
  <c r="H95" i="18"/>
  <c r="F95" i="18"/>
  <c r="D95" i="18"/>
  <c r="I94" i="18"/>
  <c r="H94" i="18"/>
  <c r="F94" i="18"/>
  <c r="D94" i="18"/>
  <c r="G93" i="18"/>
  <c r="H93" i="18" s="1"/>
  <c r="E93" i="18"/>
  <c r="C93" i="18"/>
  <c r="I86" i="18"/>
  <c r="H86" i="18"/>
  <c r="F86" i="18"/>
  <c r="D86" i="18"/>
  <c r="I85" i="18"/>
  <c r="H85" i="18"/>
  <c r="F85" i="18"/>
  <c r="D85" i="18"/>
  <c r="I84" i="18"/>
  <c r="H84" i="18"/>
  <c r="F84" i="18"/>
  <c r="D84" i="18"/>
  <c r="G83" i="18"/>
  <c r="E83" i="18"/>
  <c r="C83" i="18"/>
  <c r="B83" i="18"/>
  <c r="I81" i="18"/>
  <c r="H81" i="18"/>
  <c r="F81" i="18"/>
  <c r="D81" i="18"/>
  <c r="I79" i="18"/>
  <c r="H79" i="18"/>
  <c r="F79" i="18"/>
  <c r="D79" i="18"/>
  <c r="I77" i="18"/>
  <c r="G76" i="18"/>
  <c r="B76" i="18"/>
  <c r="G75" i="18"/>
  <c r="E75" i="18"/>
  <c r="C75" i="18"/>
  <c r="B75" i="18"/>
  <c r="G68" i="18"/>
  <c r="E68" i="18"/>
  <c r="C68" i="18"/>
  <c r="B68" i="18"/>
  <c r="G67" i="18"/>
  <c r="E67" i="18"/>
  <c r="C67" i="18"/>
  <c r="B67" i="18"/>
  <c r="G66" i="18"/>
  <c r="E66" i="18"/>
  <c r="C66" i="18"/>
  <c r="B66" i="18"/>
  <c r="B65" i="18" s="1"/>
  <c r="I63" i="18"/>
  <c r="H63" i="18"/>
  <c r="F63" i="18"/>
  <c r="D63" i="18"/>
  <c r="I62" i="18"/>
  <c r="H62" i="18"/>
  <c r="F62" i="18"/>
  <c r="D62" i="18"/>
  <c r="I61" i="18"/>
  <c r="H61" i="18"/>
  <c r="F61" i="18"/>
  <c r="D61" i="18"/>
  <c r="E60" i="18"/>
  <c r="C60" i="18"/>
  <c r="B60" i="18"/>
  <c r="F60" i="18" s="1"/>
  <c r="H56" i="18"/>
  <c r="F56" i="18"/>
  <c r="D56" i="18"/>
  <c r="H55" i="18"/>
  <c r="F55" i="18"/>
  <c r="D55" i="18"/>
  <c r="H54" i="18"/>
  <c r="F54" i="18"/>
  <c r="D54" i="18"/>
  <c r="G53" i="18"/>
  <c r="E53" i="18"/>
  <c r="C53" i="18"/>
  <c r="B53" i="18"/>
  <c r="I51" i="18"/>
  <c r="I50" i="18"/>
  <c r="H50" i="18"/>
  <c r="F50" i="18"/>
  <c r="D50" i="18"/>
  <c r="G49" i="18"/>
  <c r="E49" i="18"/>
  <c r="C49" i="18"/>
  <c r="B49" i="18"/>
  <c r="G44" i="18"/>
  <c r="E44" i="18"/>
  <c r="C44" i="18"/>
  <c r="B44" i="18"/>
  <c r="G43" i="18"/>
  <c r="E43" i="18"/>
  <c r="C43" i="18"/>
  <c r="B43" i="18"/>
  <c r="G42" i="18"/>
  <c r="E42" i="18"/>
  <c r="F42" i="18" s="1"/>
  <c r="C42" i="18"/>
  <c r="B42" i="18"/>
  <c r="G36" i="18"/>
  <c r="E36" i="18"/>
  <c r="C36" i="18"/>
  <c r="B36" i="18"/>
  <c r="G34" i="18"/>
  <c r="E34" i="18"/>
  <c r="C34" i="18"/>
  <c r="B34" i="18"/>
  <c r="G33" i="18"/>
  <c r="E33" i="18"/>
  <c r="C33" i="18"/>
  <c r="B33" i="18"/>
  <c r="B10" i="18"/>
  <c r="I29" i="18"/>
  <c r="H29" i="18"/>
  <c r="F29" i="18"/>
  <c r="D29" i="18"/>
  <c r="G27" i="18"/>
  <c r="E27" i="18"/>
  <c r="C27" i="18"/>
  <c r="B27" i="18"/>
  <c r="G24" i="18"/>
  <c r="E24" i="18"/>
  <c r="C24" i="18"/>
  <c r="B24" i="18"/>
  <c r="G23" i="18"/>
  <c r="G20" i="18" s="1"/>
  <c r="E23" i="18"/>
  <c r="C23" i="18"/>
  <c r="B23" i="18"/>
  <c r="I22" i="18"/>
  <c r="F22" i="18"/>
  <c r="D22" i="18"/>
  <c r="B17" i="18"/>
  <c r="H24" i="18" l="1"/>
  <c r="C11" i="18"/>
  <c r="D49" i="18"/>
  <c r="I53" i="18"/>
  <c r="H27" i="18"/>
  <c r="I75" i="18"/>
  <c r="B15" i="18"/>
  <c r="D44" i="18"/>
  <c r="D60" i="18"/>
  <c r="H83" i="18"/>
  <c r="E15" i="18"/>
  <c r="H101" i="18"/>
  <c r="F35" i="18"/>
  <c r="G12" i="18"/>
  <c r="G65" i="18"/>
  <c r="I65" i="18" s="1"/>
  <c r="I24" i="18"/>
  <c r="I27" i="18"/>
  <c r="F49" i="18"/>
  <c r="E121" i="18"/>
  <c r="D149" i="18"/>
  <c r="I49" i="18"/>
  <c r="F24" i="18"/>
  <c r="D42" i="18"/>
  <c r="D43" i="18"/>
  <c r="D138" i="18"/>
  <c r="H149" i="18"/>
  <c r="H127" i="18"/>
  <c r="G121" i="18"/>
  <c r="H138" i="18"/>
  <c r="F104" i="18"/>
  <c r="F111" i="18"/>
  <c r="I111" i="18"/>
  <c r="E41" i="18"/>
  <c r="I23" i="18"/>
  <c r="H23" i="18"/>
  <c r="B20" i="18"/>
  <c r="H20" i="18" s="1"/>
  <c r="I43" i="18"/>
  <c r="F53" i="18"/>
  <c r="B163" i="18"/>
  <c r="I163" i="18" s="1"/>
  <c r="B165" i="18"/>
  <c r="C41" i="18"/>
  <c r="I44" i="18"/>
  <c r="D53" i="18"/>
  <c r="D164" i="18"/>
  <c r="F93" i="18"/>
  <c r="I122" i="18"/>
  <c r="F164" i="18"/>
  <c r="E99" i="18"/>
  <c r="F15" i="18"/>
  <c r="F23" i="18"/>
  <c r="C15" i="18"/>
  <c r="F33" i="18"/>
  <c r="D24" i="18"/>
  <c r="F27" i="18"/>
  <c r="G11" i="18"/>
  <c r="G41" i="18"/>
  <c r="F43" i="18"/>
  <c r="H53" i="18"/>
  <c r="D66" i="18"/>
  <c r="D67" i="18"/>
  <c r="D68" i="18"/>
  <c r="D75" i="18"/>
  <c r="D83" i="18"/>
  <c r="D93" i="18"/>
  <c r="B99" i="18"/>
  <c r="D99" i="18" s="1"/>
  <c r="D111" i="18"/>
  <c r="D127" i="18"/>
  <c r="F149" i="18"/>
  <c r="H164" i="18"/>
  <c r="D27" i="18"/>
  <c r="G165" i="18"/>
  <c r="I168" i="18"/>
  <c r="I171" i="18"/>
  <c r="C161" i="18"/>
  <c r="D163" i="18"/>
  <c r="B41" i="18"/>
  <c r="F44" i="18"/>
  <c r="H44" i="18"/>
  <c r="H60" i="18"/>
  <c r="I164" i="18"/>
  <c r="I166" i="18"/>
  <c r="I162" i="18"/>
  <c r="G161" i="18"/>
  <c r="H66" i="18"/>
  <c r="H67" i="18"/>
  <c r="H68" i="18"/>
  <c r="H75" i="18"/>
  <c r="H42" i="18"/>
  <c r="I42" i="18"/>
  <c r="H49" i="18"/>
  <c r="D32" i="18"/>
  <c r="F32" i="18"/>
  <c r="I32" i="18"/>
  <c r="F171" i="18"/>
  <c r="H171" i="18"/>
  <c r="D171" i="18"/>
  <c r="E165" i="18"/>
  <c r="C165" i="18"/>
  <c r="H167" i="18"/>
  <c r="B14" i="18"/>
  <c r="I124" i="18"/>
  <c r="I34" i="18"/>
  <c r="I123" i="18"/>
  <c r="I33" i="18"/>
  <c r="E11" i="18"/>
  <c r="I36" i="18"/>
  <c r="D103" i="18"/>
  <c r="F126" i="18"/>
  <c r="F102" i="18"/>
  <c r="D102" i="18"/>
  <c r="D35" i="18"/>
  <c r="F125" i="18"/>
  <c r="F124" i="18"/>
  <c r="F138" i="18"/>
  <c r="E12" i="18"/>
  <c r="E101" i="18"/>
  <c r="F101" i="18" s="1"/>
  <c r="C12" i="18"/>
  <c r="D23" i="18"/>
  <c r="D37" i="18"/>
  <c r="E14" i="18"/>
  <c r="E31" i="18"/>
  <c r="E10" i="18"/>
  <c r="E65" i="18"/>
  <c r="F65" i="18" s="1"/>
  <c r="E17" i="18"/>
  <c r="F17" i="18" s="1"/>
  <c r="F75" i="18"/>
  <c r="C17" i="18"/>
  <c r="D17" i="18" s="1"/>
  <c r="F167" i="18"/>
  <c r="I35" i="18"/>
  <c r="D176" i="18"/>
  <c r="H22" i="18"/>
  <c r="E161" i="18"/>
  <c r="I20" i="18"/>
  <c r="H26" i="18"/>
  <c r="F176" i="18"/>
  <c r="D26" i="18"/>
  <c r="I26" i="18"/>
  <c r="D167" i="18"/>
  <c r="I176" i="18"/>
  <c r="F26" i="18"/>
  <c r="I180" i="18"/>
  <c r="H180" i="18"/>
  <c r="F37" i="18"/>
  <c r="H37" i="18"/>
  <c r="D180" i="18"/>
  <c r="F180" i="18"/>
  <c r="C20" i="18"/>
  <c r="E20" i="18"/>
  <c r="F20" i="18" s="1"/>
  <c r="F66" i="18"/>
  <c r="F67" i="18"/>
  <c r="F68" i="18"/>
  <c r="F83" i="18"/>
  <c r="C65" i="18"/>
  <c r="D65" i="18" s="1"/>
  <c r="G15" i="18"/>
  <c r="I15" i="18" s="1"/>
  <c r="I125" i="18"/>
  <c r="I126" i="18"/>
  <c r="H35" i="18"/>
  <c r="E103" i="18"/>
  <c r="F103" i="18" s="1"/>
  <c r="C14" i="18"/>
  <c r="D130" i="18"/>
  <c r="H33" i="18"/>
  <c r="B100" i="18"/>
  <c r="F123" i="18"/>
  <c r="B11" i="18"/>
  <c r="B31" i="18"/>
  <c r="D33" i="18"/>
  <c r="B121" i="18"/>
  <c r="F121" i="18" s="1"/>
  <c r="H123" i="18"/>
  <c r="H130" i="18"/>
  <c r="D101" i="18"/>
  <c r="H34" i="18"/>
  <c r="B12" i="18"/>
  <c r="D34" i="18"/>
  <c r="F34" i="18"/>
  <c r="I130" i="18"/>
  <c r="I127" i="18"/>
  <c r="G17" i="18"/>
  <c r="I17" i="18" s="1"/>
  <c r="I37" i="18"/>
  <c r="H111" i="18"/>
  <c r="C10" i="18"/>
  <c r="C31" i="18"/>
  <c r="G14" i="18"/>
  <c r="H43" i="18"/>
  <c r="G31" i="18"/>
  <c r="H32" i="18"/>
  <c r="G10" i="18"/>
  <c r="H99" i="18"/>
  <c r="I101" i="18"/>
  <c r="I102" i="18"/>
  <c r="H102" i="18"/>
  <c r="I103" i="18"/>
  <c r="H103" i="18"/>
  <c r="I60" i="18"/>
  <c r="I66" i="18"/>
  <c r="I67" i="18"/>
  <c r="I68" i="18"/>
  <c r="I83" i="18"/>
  <c r="I93" i="18"/>
  <c r="C104" i="18"/>
  <c r="D104" i="18" s="1"/>
  <c r="G104" i="18"/>
  <c r="C121" i="18"/>
  <c r="F127" i="18"/>
  <c r="F130" i="18"/>
  <c r="I149" i="18"/>
  <c r="I167" i="18"/>
  <c r="D123" i="18"/>
  <c r="D124" i="18"/>
  <c r="H124" i="18"/>
  <c r="D125" i="18"/>
  <c r="H125" i="18"/>
  <c r="D126" i="18"/>
  <c r="H126" i="18"/>
  <c r="H176" i="18"/>
  <c r="F41" i="18" l="1"/>
  <c r="D20" i="18"/>
  <c r="D15" i="18"/>
  <c r="I41" i="18"/>
  <c r="F100" i="18"/>
  <c r="H100" i="18"/>
  <c r="H65" i="18"/>
  <c r="H163" i="18"/>
  <c r="F11" i="18"/>
  <c r="D100" i="18"/>
  <c r="F163" i="18"/>
  <c r="I165" i="18"/>
  <c r="D41" i="18"/>
  <c r="I99" i="18"/>
  <c r="H41" i="18"/>
  <c r="F99" i="18"/>
  <c r="E98" i="18"/>
  <c r="F10" i="18"/>
  <c r="D14" i="18"/>
  <c r="F14" i="18"/>
  <c r="E8" i="18"/>
  <c r="H17" i="18"/>
  <c r="H15" i="18"/>
  <c r="D121" i="18"/>
  <c r="F31" i="18"/>
  <c r="D31" i="18"/>
  <c r="H165" i="18"/>
  <c r="B98" i="18"/>
  <c r="I100" i="18"/>
  <c r="I11" i="18"/>
  <c r="D11" i="18"/>
  <c r="H11" i="18"/>
  <c r="B8" i="18"/>
  <c r="H12" i="18"/>
  <c r="I12" i="18"/>
  <c r="D12" i="18"/>
  <c r="F12" i="18"/>
  <c r="C8" i="18"/>
  <c r="D10" i="18"/>
  <c r="I14" i="18"/>
  <c r="H14" i="18"/>
  <c r="H10" i="18"/>
  <c r="G8" i="18"/>
  <c r="I10" i="18"/>
  <c r="I31" i="18"/>
  <c r="H31" i="18"/>
  <c r="B161" i="18"/>
  <c r="I121" i="18"/>
  <c r="H121" i="18"/>
  <c r="C98" i="18"/>
  <c r="F165" i="18"/>
  <c r="I104" i="18"/>
  <c r="H104" i="18"/>
  <c r="D165" i="18"/>
  <c r="G98" i="18"/>
  <c r="I98" i="18" l="1"/>
  <c r="D98" i="18"/>
  <c r="F98" i="18"/>
  <c r="F8" i="18"/>
  <c r="D8" i="18"/>
  <c r="H8" i="18"/>
  <c r="I8" i="18"/>
  <c r="H98" i="18"/>
  <c r="I161" i="18"/>
  <c r="H161" i="18"/>
  <c r="D161" i="18"/>
  <c r="F161" i="18"/>
  <c r="F195" i="18" l="1"/>
</calcChain>
</file>

<file path=xl/comments1.xml><?xml version="1.0" encoding="utf-8"?>
<comments xmlns="http://schemas.openxmlformats.org/spreadsheetml/2006/main">
  <authors>
    <author>Автор</author>
  </authors>
  <commentList>
    <comment ref="J165" authorId="0">
      <text>
        <r>
          <rPr>
            <b/>
            <sz val="9"/>
            <color indexed="81"/>
            <rFont val="Tahoma"/>
            <family val="2"/>
            <charset val="204"/>
          </rPr>
          <t>Автор:</t>
        </r>
        <r>
          <rPr>
            <sz val="9"/>
            <color indexed="81"/>
            <rFont val="Tahoma"/>
            <family val="2"/>
            <charset val="204"/>
          </rPr>
          <t xml:space="preserve">
Конечный результат регионального проекта Амурской области  «Дорожная сеть» до 01.12.2024: 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 </t>
        </r>
      </text>
    </comment>
    <comment ref="J180" authorId="0">
      <text>
        <r>
          <rPr>
            <b/>
            <sz val="9"/>
            <color indexed="81"/>
            <rFont val="Tahoma"/>
            <family val="2"/>
            <charset val="204"/>
          </rPr>
          <t>Автор:</t>
        </r>
        <r>
          <rPr>
            <sz val="9"/>
            <color indexed="81"/>
            <rFont val="Tahoma"/>
            <family val="2"/>
            <charset val="204"/>
          </rPr>
          <t xml:space="preserve">
Конечный результат регионального проекта Амурской области  «Дорожная сеть» до 01.12.2024: 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 </t>
        </r>
      </text>
    </comment>
    <comment ref="J195" authorId="0">
      <text>
        <r>
          <rPr>
            <b/>
            <sz val="9"/>
            <color indexed="81"/>
            <rFont val="Tahoma"/>
            <family val="2"/>
            <charset val="204"/>
          </rPr>
          <t>Автор:</t>
        </r>
        <r>
          <rPr>
            <sz val="9"/>
            <color indexed="81"/>
            <rFont val="Tahoma"/>
            <family val="2"/>
            <charset val="204"/>
          </rPr>
          <t xml:space="preserve">
Конечный результат регионального проекта Амурской области  «Дорожная сеть» до 01.12.2024: 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 </t>
        </r>
      </text>
    </comment>
  </commentList>
</comments>
</file>

<file path=xl/sharedStrings.xml><?xml version="1.0" encoding="utf-8"?>
<sst xmlns="http://schemas.openxmlformats.org/spreadsheetml/2006/main" count="231" uniqueCount="120">
  <si>
    <t>федеральный бюджет</t>
  </si>
  <si>
    <t>областной бюджет</t>
  </si>
  <si>
    <t>городской бюджет</t>
  </si>
  <si>
    <t xml:space="preserve">федеральный бюджет </t>
  </si>
  <si>
    <t xml:space="preserve">Муниципальная программа «Формирование современной городской среды на территории города Благовещенска на 2018-2024 годы»          </t>
  </si>
  <si>
    <t>Всего по национальному проекту «Жилье и городская среда»</t>
  </si>
  <si>
    <t>Фактическое выполнение работ (освоение финансовых средств)</t>
  </si>
  <si>
    <t>Капитальные вложения</t>
  </si>
  <si>
    <t>Прочие расходы</t>
  </si>
  <si>
    <t>Ответственный исполнитель – администрация города Благовещенска в лице управления жилищно-коммунального хозяйства (МУ «ГУКС»)</t>
  </si>
  <si>
    <t xml:space="preserve">% финансирования от планового объема финансирования (ст.3/ст.2) </t>
  </si>
  <si>
    <t xml:space="preserve">% кассового исполнения от планового объема финансирования (ст.5/ст.2) </t>
  </si>
  <si>
    <t xml:space="preserve">% освоения от планового объема финансирования (ст.7/ст.2) </t>
  </si>
  <si>
    <t xml:space="preserve"> тыс. руб.</t>
  </si>
  <si>
    <t>Обеспечение мероприятий по переселению граждан из аварийного жилищного фонда</t>
  </si>
  <si>
    <t>В том числе:</t>
  </si>
  <si>
    <t>1. Национальный проект «Культура»</t>
  </si>
  <si>
    <t>3. Национальный проект «Жилье и городская среда»</t>
  </si>
  <si>
    <r>
      <t xml:space="preserve">Государственная программа Российской Федерации «Развитие образования» </t>
    </r>
    <r>
      <rPr>
        <b/>
        <i/>
        <sz val="16"/>
        <rFont val="Times New Roman"/>
        <family val="1"/>
        <charset val="204"/>
      </rPr>
      <t>(подпрограмма «Развитие дошкольного и общего образования»)</t>
    </r>
  </si>
  <si>
    <r>
      <t xml:space="preserve">Государственная программа Амурской области «Развитие образования Амурской области» </t>
    </r>
    <r>
      <rPr>
        <b/>
        <i/>
        <sz val="16"/>
        <rFont val="Times New Roman"/>
        <family val="1"/>
        <charset val="204"/>
      </rPr>
      <t>(подпрограмма «Развитие дошкольного, общего и дополнительного образования детей»)</t>
    </r>
  </si>
  <si>
    <r>
      <t xml:space="preserve">Муниципальная программа «Развитие образования города Благовещенска» </t>
    </r>
    <r>
      <rPr>
        <b/>
        <i/>
        <sz val="16"/>
        <rFont val="Times New Roman"/>
        <family val="1"/>
        <charset val="204"/>
      </rPr>
      <t>(подпрограмма «Развитие дошкольного, общего и дополнительного образования детей»)</t>
    </r>
  </si>
  <si>
    <r>
      <t xml:space="preserve">Государственная программа Российской Федерации «Обеспечение доступным и комфортным жильем и коммунальными услугами граждан Российской Федерации» </t>
    </r>
    <r>
      <rPr>
        <b/>
        <i/>
        <sz val="16"/>
        <rFont val="Times New Roman"/>
        <family val="1"/>
        <charset val="204"/>
      </rPr>
      <t>(подпрограмма «Создание условий для обеспечения доступным и комфортным жильем граждан России»)</t>
    </r>
  </si>
  <si>
    <r>
      <t xml:space="preserve">Муниципальная программа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r>
      <rPr>
        <b/>
        <i/>
        <sz val="16"/>
        <rFont val="Times New Roman"/>
        <family val="1"/>
        <charset val="204"/>
      </rPr>
      <t>(подпрограмма «Повышение качества и надежности жилищно-коммунального обслуживания населения, обеспечение доступности коммунальных услуг»)</t>
    </r>
  </si>
  <si>
    <r>
      <t xml:space="preserve"> 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«Обеспечение доступности коммунальных услуг, повышение качества и надежности жилищно-коммунального обслуживания населения»)</t>
    </r>
  </si>
  <si>
    <r>
      <t xml:space="preserve"> Государственная программа Российской Федерации «Обеспечение доступным и комфортным жильём и коммунальными услугами граждан Российской Федерации» </t>
    </r>
    <r>
      <rPr>
        <b/>
        <i/>
        <sz val="16"/>
        <rFont val="Times New Roman"/>
        <family val="1"/>
        <charset val="204"/>
      </rPr>
      <t>(подпрограмма «Создание условий для обеспечения качественными услугами жилищно-коммунального хозяйства граждан России»)</t>
    </r>
  </si>
  <si>
    <r>
      <t xml:space="preserve">Государственная программа Российской Федерации  «Развитие транспортной системы» </t>
    </r>
    <r>
      <rPr>
        <b/>
        <i/>
        <sz val="16"/>
        <rFont val="Times New Roman"/>
        <family val="1"/>
        <charset val="204"/>
      </rPr>
      <t>(подпрограмма  «Дорожное хозяйство»)</t>
    </r>
  </si>
  <si>
    <r>
      <t xml:space="preserve">Государственная программа Амурской области «Развитие транспортной системы Амурской области» </t>
    </r>
    <r>
      <rPr>
        <b/>
        <i/>
        <sz val="16"/>
        <rFont val="Times New Roman"/>
        <family val="1"/>
        <charset val="204"/>
      </rPr>
      <t>(подпрограмма «Развитие сети автомобильных дорог общего пользования Амурской области»)</t>
    </r>
  </si>
  <si>
    <r>
      <t xml:space="preserve">Муниципальная программа  «Развитие транспортной системы города Благовещенска» </t>
    </r>
    <r>
      <rPr>
        <b/>
        <i/>
        <sz val="16"/>
        <rFont val="Times New Roman"/>
        <family val="1"/>
        <charset val="204"/>
      </rPr>
      <t>(подпрограмма  «Осуществление дорожной деятельности в отношении автомобильных дорог общего пользования местного значения»)</t>
    </r>
  </si>
  <si>
    <r>
      <t xml:space="preserve">Государственная программа Амурской области «Обеспечение доступным и качественным жильем населения Амурской области» </t>
    </r>
    <r>
      <rPr>
        <b/>
        <i/>
        <sz val="16"/>
        <rFont val="Times New Roman"/>
        <family val="1"/>
        <charset val="204"/>
      </rPr>
      <t>(подпрограмма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t>
    </r>
    <r>
      <rPr>
        <b/>
        <sz val="16"/>
        <rFont val="Times New Roman"/>
        <family val="1"/>
        <charset val="204"/>
      </rPr>
      <t xml:space="preserve">
</t>
    </r>
  </si>
  <si>
    <r>
      <t xml:space="preserve">Муниципальная программа «Обеспечение доступным и комфортным жильем населения города Благовещенска» </t>
    </r>
    <r>
      <rPr>
        <b/>
        <i/>
        <sz val="16"/>
        <rFont val="Times New Roman"/>
        <family val="1"/>
        <charset val="204"/>
      </rPr>
      <t>(подпрограмма «Переселение граждан из аварийного жилищного фонда на территории города Благовещенска»)</t>
    </r>
  </si>
  <si>
    <r>
      <t xml:space="preserve">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«Повышение качества питьевого водоснабжения населения Амурской области»)</t>
    </r>
  </si>
  <si>
    <t>Ответственный исполнитель – администрация города Благовещенска в лице управления жилищно-коммунального хозяйства, Комитет по управлению имуществом муниципального образования города Благовещенска (МКУ «Благовещенский городской архивный и жилищный центр» или МУ «БГАЖЦ»)</t>
  </si>
  <si>
    <t>Примечание*</t>
  </si>
  <si>
    <t>3.1 Федеральный проект «Формирование комфортной городской среды»</t>
  </si>
  <si>
    <t>3.2 Федеральный проект «Обеспечение устойчивого сокращения непригодного для проживания жилищного фонда»</t>
  </si>
  <si>
    <t xml:space="preserve">Ответственный исполнитель –  управление образования администрации города Благовещенска </t>
  </si>
  <si>
    <t>неиспользованный МАОУ «Школа №16 г. Благовещенска» остаток прошлых лет (2020, 2021 годов) по состоянию на 01.01.2022</t>
  </si>
  <si>
    <t>Наименование мероприятия муниципальной программы, источники финансирования, КЦСР</t>
  </si>
  <si>
    <r>
      <t xml:space="preserve">Разработка проектно-сметной документации для строительства и реконструкции (модернизации) объектов питьевого водоснабжения (КЦСР 03.1.F5.S0670), </t>
    </r>
    <r>
      <rPr>
        <b/>
        <sz val="16"/>
        <rFont val="Times New Roman"/>
        <family val="1"/>
        <charset val="204"/>
      </rPr>
      <t>всего</t>
    </r>
  </si>
  <si>
    <r>
      <t>областной бюджет,</t>
    </r>
    <r>
      <rPr>
        <sz val="16"/>
        <rFont val="Times New Roman"/>
        <family val="1"/>
        <charset val="204"/>
      </rPr>
      <t xml:space="preserve"> в том числе:</t>
    </r>
  </si>
  <si>
    <r>
      <t xml:space="preserve">областной бюджет, </t>
    </r>
    <r>
      <rPr>
        <sz val="16"/>
        <rFont val="Times New Roman"/>
        <family val="1"/>
        <charset val="204"/>
      </rPr>
      <t>в том числе:</t>
    </r>
  </si>
  <si>
    <t>Федеральный проект  «Региональная и местная дорожная сеть»</t>
  </si>
  <si>
    <t xml:space="preserve">Ответственный исполнитель – управление культуры администрации города Благовещенска </t>
  </si>
  <si>
    <t>Ответственный исполнитель – администрация города Благовещенска в лице управления жилищно-коммунального хозяйства, МУ «ГУКС»</t>
  </si>
  <si>
    <t>Фактически профинансировано (финансирование)</t>
  </si>
  <si>
    <t>Кассовое исполнение (расход по ЛС)</t>
  </si>
  <si>
    <t>неиспользованный остаток прошлых лет (2022 года)</t>
  </si>
  <si>
    <t>2.1 Федеральный проект «Современная школа»</t>
  </si>
  <si>
    <t>Осуществление дорожной деятельности в рамках реализации национального проекта «Безопасные качественные дороги»</t>
  </si>
  <si>
    <t>Обеспечение мероприятий по переселению граждан из аварийного жилищного фонда (КЦСР 01.1.F3.67483)</t>
  </si>
  <si>
    <r>
      <t>ГК - Фонд содействия реформированию ЖКХ,</t>
    </r>
    <r>
      <rPr>
        <sz val="16"/>
        <rFont val="Times New Roman"/>
        <family val="1"/>
        <charset val="204"/>
      </rPr>
      <t xml:space="preserve"> в том числе:</t>
    </r>
  </si>
  <si>
    <r>
      <t>ГК - Фонд содействия реформированию ЖКХ</t>
    </r>
    <r>
      <rPr>
        <sz val="16"/>
        <rFont val="Times New Roman"/>
        <family val="1"/>
        <charset val="204"/>
      </rPr>
      <t>, в том числе:</t>
    </r>
  </si>
  <si>
    <r>
      <t xml:space="preserve">     областной бюджет,</t>
    </r>
    <r>
      <rPr>
        <sz val="16"/>
        <rFont val="Times New Roman"/>
        <family val="1"/>
        <charset val="204"/>
      </rPr>
      <t xml:space="preserve"> в том числе:</t>
    </r>
  </si>
  <si>
    <r>
      <t>областной бюджет</t>
    </r>
    <r>
      <rPr>
        <sz val="16"/>
        <rFont val="Times New Roman"/>
        <family val="1"/>
        <charset val="204"/>
      </rPr>
      <t>, в том числе:</t>
    </r>
  </si>
  <si>
    <t>неиспользованный остаток прошлых лет</t>
  </si>
  <si>
    <t>Всего по региональному проекту Амурской области «Дорожная сеть»</t>
  </si>
  <si>
    <t xml:space="preserve">Муниципальная программа «Развитие и сохранение культуры в городе Благовещенске» </t>
  </si>
  <si>
    <t>Всего по национальному проекту «Культура»</t>
  </si>
  <si>
    <t>Всего по национальному проекту «Образование»</t>
  </si>
  <si>
    <t>2.2 Федеральный проект «Патриотическое воспитание граждан Российской Федерации»</t>
  </si>
  <si>
    <t xml:space="preserve">неиспользованный остаток прошлых лет (2022 года) </t>
  </si>
  <si>
    <t>городской бюджет (неиспользованные лимиты прошлых лет)</t>
  </si>
  <si>
    <t>2. Национальный проект «Образование» **</t>
  </si>
  <si>
    <r>
      <t xml:space="preserve">   **** В целях обеспечения реализации на территории города Благовещенска </t>
    </r>
    <r>
      <rPr>
        <b/>
        <i/>
        <sz val="16"/>
        <rFont val="Times New Roman"/>
        <family val="1"/>
        <charset val="204"/>
      </rPr>
      <t>региональной программы Амурской области "Плавание для всех"</t>
    </r>
    <r>
      <rPr>
        <i/>
        <sz val="16"/>
        <rFont val="Times New Roman"/>
        <family val="1"/>
        <charset val="204"/>
      </rPr>
      <t xml:space="preserve">, утвержденной постановлением Правительства Амурской области от 28 октября 2022 г. № 1054 и разработанной во исполнение подпункта д) "включить в паспорта национальных проектов по направлениям "Демография", "Здравоохранение", "Образование", "Жилье и городская среда" и "Наука" мероприятия (предусмотрев их финансовое обеспечение), направленные на достижение результатов в области физической культуры и спорта и касающиеся в первую очередь: - разработки и реализации во всех субъектах Российской Федерации межведомственной программы "Плавание для всех", рассчитанной на различные возрастные и социальные группы населения и предусматривающей в том числе строительство бассейнов в муниципальных образованиях, а также обучение детей плаванию в рамках основных общеобразовательных программ, включая внеурочную деятельность" пункта 1 перечня поручений по итогам заседания Совета по развитию физической культуры и спорта, утвержденного Президентом Российской Федерации от 30 апреля 2019 г. № Пр-759, постановлением администрации города Благовещенска от 12.01.2023 № 68 утверждена </t>
    </r>
    <r>
      <rPr>
        <b/>
        <i/>
        <sz val="16"/>
        <rFont val="Times New Roman"/>
        <family val="1"/>
        <charset val="204"/>
      </rPr>
      <t>муниципальная программа "Плавание для всех"</t>
    </r>
    <r>
      <rPr>
        <i/>
        <sz val="16"/>
        <rFont val="Times New Roman"/>
        <family val="1"/>
        <charset val="204"/>
      </rPr>
      <t xml:space="preserve">. </t>
    </r>
    <r>
      <rPr>
        <b/>
        <i/>
        <sz val="16"/>
        <rFont val="Times New Roman"/>
        <family val="1"/>
        <charset val="204"/>
      </rPr>
      <t xml:space="preserve">Финансирование муниципальной программы не предусмотрено. </t>
    </r>
    <r>
      <rPr>
        <i/>
        <sz val="16"/>
        <rFont val="Times New Roman"/>
        <family val="1"/>
        <charset val="204"/>
      </rPr>
      <t xml:space="preserve">Ответственный исполнитель муниципальной программы - управление по физической культуре, спорту и делам молодежи администрации города Благовещенска.
</t>
    </r>
  </si>
  <si>
    <t xml:space="preserve">   * Информация о текущем состоянии реализации мероприятия: заключенных соглашениях, конкурсных процедурах, достигаемых (достигнутых) результатах, причинах низкого освоения, проблемных вопросах.
</t>
  </si>
  <si>
    <t>Плановый объем финансирования (лимиты 2023 год)</t>
  </si>
  <si>
    <r>
      <t xml:space="preserve">неиспользованный МАОУ «Школа №16 г. Благовещенска» остаток прошлых лет (2020, 2021 годов) по состоянию на 01.01.2022, </t>
    </r>
    <r>
      <rPr>
        <b/>
        <i/>
        <sz val="16"/>
        <rFont val="Times New Roman"/>
        <family val="1"/>
        <charset val="204"/>
      </rPr>
      <t xml:space="preserve">всего </t>
    </r>
  </si>
  <si>
    <r>
      <t xml:space="preserve">Государственная программа Российской Федерации «Развитие культуры» </t>
    </r>
    <r>
      <rPr>
        <b/>
        <i/>
        <sz val="16"/>
        <rFont val="Times New Roman"/>
        <family val="1"/>
        <charset val="204"/>
      </rPr>
      <t>(подпрограмма «Наследие»)</t>
    </r>
  </si>
  <si>
    <r>
      <t xml:space="preserve">Государственная программа Амурской области «Развитие и сохранение культуры и искусства Амурской области» </t>
    </r>
    <r>
      <rPr>
        <b/>
        <i/>
        <sz val="16"/>
        <rFont val="Times New Roman"/>
        <family val="1"/>
        <charset val="204"/>
      </rPr>
      <t>(подпрограмма «Обеспечение реализации основных направлений государственной политики в сфере реализации государственной программы»)</t>
    </r>
  </si>
  <si>
    <r>
      <t xml:space="preserve">неиспользованный МАОУ «Школа №16 г. Благовещенска» остаток прошлых лет (2020, 2021 годов) по состоянию на 01.01.2022, </t>
    </r>
    <r>
      <rPr>
        <b/>
        <i/>
        <sz val="16"/>
        <rFont val="Times New Roman"/>
        <family val="1"/>
        <charset val="204"/>
      </rPr>
      <t>всего</t>
    </r>
    <r>
      <rPr>
        <i/>
        <sz val="16"/>
        <rFont val="Times New Roman"/>
        <family val="1"/>
        <charset val="204"/>
      </rPr>
      <t xml:space="preserve"> </t>
    </r>
  </si>
  <si>
    <r>
      <t xml:space="preserve">Обеспечение мероприятий по переселению граждан из аварийного жилищного фонда (КЦСР 01.1.F3.67483 и 01.1.F3.67484 - областной бюджет, 01.1.F3.6748S - городской бюджет), </t>
    </r>
    <r>
      <rPr>
        <b/>
        <sz val="16"/>
        <rFont val="Times New Roman"/>
        <family val="1"/>
        <charset val="204"/>
      </rPr>
      <t>всего</t>
    </r>
  </si>
  <si>
    <r>
      <t xml:space="preserve">4. Национальный проект «Безопасные качественные дороги» </t>
    </r>
    <r>
      <rPr>
        <i/>
        <sz val="16"/>
        <rFont val="Times New Roman"/>
        <family val="1"/>
        <charset val="204"/>
      </rPr>
      <t>(краткое наименование: «БКД»)</t>
    </r>
  </si>
  <si>
    <r>
      <t xml:space="preserve">1. Создание модельных муниципальных библиотек (КЦСР 05.3.A1.54540), </t>
    </r>
    <r>
      <rPr>
        <b/>
        <sz val="16"/>
        <rFont val="Times New Roman"/>
        <family val="1"/>
        <charset val="204"/>
      </rPr>
      <t>всего</t>
    </r>
  </si>
  <si>
    <r>
      <t xml:space="preserve">2. Развитие сети учреждений культурно-досугового типа (КЦСР 05.4.A1.55130), </t>
    </r>
    <r>
      <rPr>
        <b/>
        <sz val="16"/>
        <rFont val="Times New Roman"/>
        <family val="1"/>
        <charset val="204"/>
      </rPr>
      <t>всего</t>
    </r>
  </si>
  <si>
    <r>
      <t xml:space="preserve">3. Государственная поддержка отрасли культуры (оснащение музыкальными инструментами детских школ искусств и училищ) (КЦСР 05.2.A1.55192), </t>
    </r>
    <r>
      <rPr>
        <b/>
        <sz val="16"/>
        <rFont val="Times New Roman"/>
        <family val="1"/>
        <charset val="204"/>
      </rPr>
      <t>всего</t>
    </r>
  </si>
  <si>
    <r>
      <t xml:space="preserve">1. Создание новых мест в общеобразовательных организациях (КЦСР 04.1.E1.55200), </t>
    </r>
    <r>
      <rPr>
        <b/>
        <sz val="16"/>
        <rFont val="Times New Roman"/>
        <family val="1"/>
        <charset val="204"/>
      </rPr>
      <t>всего</t>
    </r>
  </si>
  <si>
    <r>
      <t xml:space="preserve">2. Создание новых мест в общеобразовательных организациях в связи с ростом числа обучающихся, вызванным демографическим фактором (КЦСР 04.1.E1.53050), </t>
    </r>
    <r>
      <rPr>
        <b/>
        <sz val="16"/>
        <rFont val="Times New Roman"/>
        <family val="1"/>
        <charset val="204"/>
      </rPr>
      <t>всего</t>
    </r>
  </si>
  <si>
    <t xml:space="preserve"> </t>
  </si>
  <si>
    <t>3.3. Региональный проект Амурской области «Чистая вода»</t>
  </si>
  <si>
    <t>Остаток неосвоенных  средств (ст.2 - ст.7)</t>
  </si>
  <si>
    <r>
      <t xml:space="preserve">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(КЦСР 04.1.EВ.51790), </t>
    </r>
    <r>
      <rPr>
        <b/>
        <sz val="16"/>
        <rFont val="Times New Roman"/>
        <family val="1"/>
        <charset val="204"/>
      </rPr>
      <t>всего</t>
    </r>
  </si>
  <si>
    <r>
      <t xml:space="preserve">1. Осуществление дорожной деятельности в рамках реализации национального проекта «Безопасные качественные дороги» (КЦСР 02.1.R1.89000), </t>
    </r>
    <r>
      <rPr>
        <b/>
        <sz val="16"/>
        <rFont val="Times New Roman"/>
        <family val="1"/>
        <charset val="204"/>
      </rPr>
      <t>всего</t>
    </r>
  </si>
  <si>
    <r>
      <t xml:space="preserve">2. Осуществление дорожной деятельности в рамках реализации национального проекта «Безопасные качественные дороги» (осуществление строительного контроля, авторского надзора) (КЦСР 02.1.R1.89001), </t>
    </r>
    <r>
      <rPr>
        <b/>
        <sz val="16"/>
        <rFont val="Times New Roman"/>
        <family val="1"/>
        <charset val="204"/>
      </rPr>
      <t>всего</t>
    </r>
  </si>
  <si>
    <t>Осуществление дорожной деятельности в рамках реализации национального проекта «Безопасные качественные дороги» (осуществление строительного контроля, авторского надзора)</t>
  </si>
  <si>
    <r>
      <t xml:space="preserve">3. Осуществление дорожной деятельности в рамках реализации национального проекта «Безопасные качественные дороги» (прочие затраты) (КЦСР 02.1.R1.89002), </t>
    </r>
    <r>
      <rPr>
        <b/>
        <sz val="16"/>
        <rFont val="Times New Roman"/>
        <family val="1"/>
        <charset val="204"/>
      </rPr>
      <t>всего</t>
    </r>
  </si>
  <si>
    <r>
      <t xml:space="preserve">Реализация мероприятий программы формирования современной городской среды (КЦСР 13.0.F2.55550), </t>
    </r>
    <r>
      <rPr>
        <b/>
        <sz val="16"/>
        <rFont val="Times New Roman"/>
        <family val="1"/>
        <charset val="204"/>
      </rPr>
      <t>всего</t>
    </r>
  </si>
  <si>
    <t xml:space="preserve">Плановый объем финансирования средств городского бюджета предусмотрен на осуществление строительного контроля, авторского надзора в рамках реализации национального проекта «Безопасные качественные дороги». 
</t>
  </si>
  <si>
    <r>
      <rPr>
        <b/>
        <u/>
        <sz val="19"/>
        <rFont val="Times New Roman"/>
        <family val="1"/>
        <charset val="204"/>
      </rPr>
      <t>Освоение средств ФБ составляет 100%</t>
    </r>
    <r>
      <rPr>
        <sz val="19"/>
        <rFont val="Times New Roman"/>
        <family val="1"/>
        <charset val="204"/>
      </rPr>
      <t>. В целях реализации национального проекта «Культура» между администрацией города и Минкультуры области 24.01.2023 заключено соглашение № 10701000-1-2023-013 о предоставлении в 2023 году</t>
    </r>
    <r>
      <rPr>
        <b/>
        <sz val="19"/>
        <rFont val="Times New Roman"/>
        <family val="1"/>
        <charset val="204"/>
      </rPr>
      <t xml:space="preserve"> иного межбюджетного трансферта</t>
    </r>
    <r>
      <rPr>
        <sz val="19"/>
        <rFont val="Times New Roman"/>
        <family val="1"/>
        <charset val="204"/>
      </rPr>
      <t xml:space="preserve">, имеющего целевое назначение, в размере 5 000,0 тыс. руб. (уровень софинансирования 100%) на создание модельных муниципальных библиотек. Между управлением культуры города и МБУК "МИБС" 01.02.2023 заключено соглашение № 20-2023-019774 о предоставлении муниципальному учреждению субсидии на иные цели в 2023 году в размере 5 000,0 тыс. руб. на создание  модельной муниципальной библиотеки. </t>
    </r>
    <r>
      <rPr>
        <b/>
        <sz val="19"/>
        <rFont val="Times New Roman"/>
        <family val="1"/>
        <charset val="204"/>
      </rPr>
      <t>Муниципальная библиотека «Солнечная» по ул. Пограничная, 124/3</t>
    </r>
    <r>
      <rPr>
        <sz val="19"/>
        <rFont val="Times New Roman"/>
        <family val="1"/>
        <charset val="204"/>
      </rPr>
      <t xml:space="preserve"> определена победителем конкурсного отбора (Решение от 05.09.2022 № 10 об объявлении победителей конкурсного отбора субъектов РФ на предоставление в 2023 году иных межбюджетных трансфертов из федерального бюджета бюджетам субъектов РФ на создание модельных муниципальных библиотек в целях реализации национального проекта «Культура»). Согласно дорожной карте мероприятий, утвержденной управлением культуры администрации города Благовещенска от 12.01.2023, в целях реализации мероприятия планировалось приобретение оборудования, мебели, литературы. По состоянию</t>
    </r>
    <r>
      <rPr>
        <b/>
        <sz val="19"/>
        <rFont val="Times New Roman"/>
        <family val="1"/>
        <charset val="204"/>
      </rPr>
      <t xml:space="preserve"> </t>
    </r>
    <r>
      <rPr>
        <sz val="19"/>
        <rFont val="Times New Roman"/>
        <family val="1"/>
        <charset val="204"/>
      </rPr>
      <t xml:space="preserve">на 01.11.2023 исполнены все 28 контрактов на всю сумму. </t>
    </r>
    <r>
      <rPr>
        <b/>
        <sz val="19"/>
        <rFont val="Times New Roman"/>
        <family val="1"/>
        <charset val="204"/>
      </rPr>
      <t>Достигнутый результат:</t>
    </r>
    <r>
      <rPr>
        <sz val="19"/>
        <rFont val="Times New Roman"/>
        <family val="1"/>
        <charset val="204"/>
      </rPr>
      <t xml:space="preserve"> переоснащена 1 муниципальная библиотека по модельному стандарту, открытие библиотеки «Солнечная» МБУК «МИБС» по ул. Пограничная, 124/3 состоялось 01.10.2023 в статусе модельной муниципальной библиотеки «Модное место».
 </t>
    </r>
    <r>
      <rPr>
        <b/>
        <sz val="19"/>
        <rFont val="Times New Roman"/>
        <family val="1"/>
        <charset val="204"/>
      </rPr>
      <t xml:space="preserve">
</t>
    </r>
    <r>
      <rPr>
        <sz val="19"/>
        <rFont val="Times New Roman"/>
        <family val="1"/>
        <charset val="204"/>
      </rPr>
      <t xml:space="preserve">
</t>
    </r>
  </si>
  <si>
    <r>
      <t xml:space="preserve">   *** В целях обеспечения реализации на территории города Благовещенска Указа Президента Российской Федерации от 7 мая 2018 г. № 204 "О национальных целях и стратегических задачах развития Российской Федерации на период до 2024 года" и на основании постановления Правительства Амурской области от 31 января 2020 г. № 37 "Об утверждении </t>
    </r>
    <r>
      <rPr>
        <b/>
        <i/>
        <sz val="16"/>
        <rFont val="Times New Roman"/>
        <family val="1"/>
        <charset val="204"/>
      </rPr>
      <t>региональной программы Амурской области "Формирование системы мотивации населения Амурской области к здоровому образу жизни, включая здоровое питание и отказ от вредных привычек, на 2020 - 2024 годы"</t>
    </r>
    <r>
      <rPr>
        <i/>
        <sz val="16"/>
        <rFont val="Times New Roman"/>
        <family val="1"/>
        <charset val="204"/>
      </rPr>
      <t xml:space="preserve"> (основание для разработки программы - </t>
    </r>
    <r>
      <rPr>
        <b/>
        <i/>
        <sz val="16"/>
        <rFont val="Times New Roman"/>
        <family val="1"/>
        <charset val="204"/>
      </rPr>
      <t>федеральный проект "Формирование системы мотивации населения Амурской области к здоровому образу жизни, включая здоровое питание и отказ от вредных привычек" национального проекта "Демография"</t>
    </r>
    <r>
      <rPr>
        <i/>
        <sz val="16"/>
        <rFont val="Times New Roman"/>
        <family val="1"/>
        <charset val="204"/>
      </rPr>
      <t xml:space="preserve">) постановлением администрации города Благовещенска от 31.03.2020 № 1055 утверждена </t>
    </r>
    <r>
      <rPr>
        <b/>
        <i/>
        <sz val="16"/>
        <rFont val="Times New Roman"/>
        <family val="1"/>
        <charset val="204"/>
      </rPr>
      <t>муниципальная программа "Сохранение и укрепление здоровья населения города Благовещенска на 2020 - 2024 годы"</t>
    </r>
    <r>
      <rPr>
        <i/>
        <sz val="16"/>
        <rFont val="Times New Roman"/>
        <family val="1"/>
        <charset val="204"/>
      </rPr>
      <t xml:space="preserve">. </t>
    </r>
    <r>
      <rPr>
        <b/>
        <i/>
        <sz val="16"/>
        <rFont val="Times New Roman"/>
        <family val="1"/>
        <charset val="204"/>
      </rPr>
      <t xml:space="preserve">Финансирование муниципальной программы не предусмотрено </t>
    </r>
    <r>
      <rPr>
        <i/>
        <sz val="16"/>
        <rFont val="Times New Roman"/>
        <family val="1"/>
        <charset val="204"/>
      </rPr>
      <t xml:space="preserve">(финансирование мероприятий частично осуществляется за счет средств, запланированных на предоставление субсидии на выполнение муниципальных заданий бюджетным учреждениям в сфере культуры, образования, физической культуры, молодежной политики в рамках муниципальных программ "Развитие физической культуры и спорта в городе Благовещенске", "Развитие потенциала молодежи города Благовещенске", "Развитие и сохранение культуры в городе Благовещенске").Ответственный исполнитель муниципальной программы - администрация города Благовещенска в лице отдела опеки и охраны здоровья.
</t>
    </r>
  </si>
  <si>
    <t xml:space="preserve">Оплачены два акта от 27.07.2023 № 3954 (1) на сумму 1 780,20 руб. и № 3954 (2) на сумму 1 977,40 руб., в рамках которых осуществлены плата за установление публичного сервитута по объекту "Реконструкция автомобильной дороги по ул. Горького от ул. Первомайская до ул.Лазо" и возмещение затрат на извещение правообладателей земельных участков по указанному объекту. </t>
  </si>
  <si>
    <t>Освоение средств ОБ составляет 78,8%.</t>
  </si>
  <si>
    <r>
      <rPr>
        <b/>
        <u/>
        <sz val="16"/>
        <rFont val="Times New Roman"/>
        <family val="1"/>
        <charset val="204"/>
      </rPr>
      <t>Освоение средств ОБ составляет 100%.</t>
    </r>
    <r>
      <rPr>
        <sz val="16"/>
        <rFont val="Times New Roman"/>
        <family val="1"/>
        <charset val="204"/>
      </rPr>
      <t xml:space="preserve"> Заказчиком МУ «ГУКС» в 2021-2023 годах заключены</t>
    </r>
    <r>
      <rPr>
        <b/>
        <sz val="16"/>
        <rFont val="Times New Roman"/>
        <family val="1"/>
        <charset val="204"/>
      </rPr>
      <t xml:space="preserve"> 4</t>
    </r>
    <r>
      <rPr>
        <sz val="16"/>
        <rFont val="Times New Roman"/>
        <family val="1"/>
        <charset val="204"/>
      </rPr>
      <t xml:space="preserve"> муниципальных контракта: </t>
    </r>
    <r>
      <rPr>
        <b/>
        <sz val="16"/>
        <rFont val="Times New Roman"/>
        <family val="1"/>
        <charset val="204"/>
      </rPr>
      <t>1)</t>
    </r>
    <r>
      <rPr>
        <sz val="16"/>
        <rFont val="Times New Roman"/>
        <family val="1"/>
        <charset val="204"/>
      </rPr>
      <t xml:space="preserve"> от 27.09.2021 № 0368/2021 с АО «Асфальт» на сумму 345 233,9 тыс. руб. на выполнение работ по капитальному ремонту автомобильной дороги по ул. Мухина от ул. Пролетарская до ул. Зейская, начало выполнения работ - 15.01.2022 и окончание  30.11.2022, в 2021 году оплачен аванс на сумму 99 558,2 тыс. руб., техническая готовность по м/к – 100%, но на основании обращения АО «Асфальт» от 28.12.2022 постановлением администрации города Благовещенска от 30.12.2022 № 6954 «Об изменении существенных условий муниципального контракта» принято решение и заключено 03.02.2023 дополнительное соглашение по изменению срока окончания выполнения работ с «30.11.2022» на «30.06.2023» и цены контракта на 397 846,61393 тыс. руб.,</t>
    </r>
    <r>
      <rPr>
        <b/>
        <sz val="16"/>
        <rFont val="Times New Roman"/>
        <family val="1"/>
        <charset val="204"/>
      </rPr>
      <t xml:space="preserve"> исполнен 100%</t>
    </r>
    <r>
      <rPr>
        <sz val="16"/>
        <rFont val="Times New Roman"/>
        <family val="1"/>
        <charset val="204"/>
      </rPr>
      <t xml:space="preserve">; </t>
    </r>
    <r>
      <rPr>
        <b/>
        <sz val="16"/>
        <rFont val="Times New Roman"/>
        <family val="1"/>
        <charset val="204"/>
      </rPr>
      <t xml:space="preserve">2) </t>
    </r>
    <r>
      <rPr>
        <sz val="16"/>
        <rFont val="Times New Roman"/>
        <family val="1"/>
        <charset val="204"/>
      </rPr>
      <t>от 05.09.2022 № 0328/2022 с ООО «Сервер» на сумму 49 559,412 тыс. руб.  на выполнение работ по ремонту автомобильных дорог: по ул. Театральная (от ул. Шафира до ул. Школьная) и по ул. Октябрьская (от ул. Мухина до ул. Артиллерийская), начало выполнения работ - не позднее 15.05.2023 и окончание 31.08.2023,</t>
    </r>
    <r>
      <rPr>
        <b/>
        <sz val="16"/>
        <rFont val="Times New Roman"/>
        <family val="1"/>
        <charset val="204"/>
      </rPr>
      <t xml:space="preserve"> исполнен 100%</t>
    </r>
    <r>
      <rPr>
        <sz val="16"/>
        <rFont val="Times New Roman"/>
        <family val="1"/>
        <charset val="204"/>
      </rPr>
      <t xml:space="preserve">; </t>
    </r>
    <r>
      <rPr>
        <b/>
        <sz val="16"/>
        <rFont val="Times New Roman"/>
        <family val="1"/>
        <charset val="204"/>
      </rPr>
      <t>3)</t>
    </r>
    <r>
      <rPr>
        <sz val="16"/>
        <rFont val="Times New Roman"/>
        <family val="1"/>
        <charset val="204"/>
      </rPr>
      <t xml:space="preserve"> от 23.09.2022 №0353/2022 с АО «Асфальт» на сумму 184 767,006 тыс. руб. на выполнение работ по ремонту автомобильных дорог: по ул. Ленина (от ул. Мухина до МАОУ "Школа № 22 г. Благовещенска") и по ул. Тенистая (от ул. Кузнечная до ул. Островского), начало выполнения работ - не позднее 15.05.2023 и окончание 31.10.2023, </t>
    </r>
    <r>
      <rPr>
        <b/>
        <sz val="16"/>
        <rFont val="Times New Roman"/>
        <family val="1"/>
        <charset val="204"/>
      </rPr>
      <t>в 2022 году оплачен аванс на сумму 39 789,0 тыс. руб., который в текущем году отработан</t>
    </r>
    <r>
      <rPr>
        <sz val="16"/>
        <rFont val="Times New Roman"/>
        <family val="1"/>
        <charset val="204"/>
      </rPr>
      <t>, и еще в 2023 году оплачен аванс на сумму 27 124,4325 тыс. руб.,</t>
    </r>
    <r>
      <rPr>
        <b/>
        <sz val="16"/>
        <rFont val="Times New Roman"/>
        <family val="1"/>
        <charset val="204"/>
      </rPr>
      <t xml:space="preserve"> исполнен 100%.</t>
    </r>
    <r>
      <rPr>
        <sz val="16"/>
        <rFont val="Times New Roman"/>
        <family val="1"/>
        <charset val="204"/>
      </rPr>
      <t>;</t>
    </r>
    <r>
      <rPr>
        <b/>
        <sz val="16"/>
        <rFont val="Times New Roman"/>
        <family val="1"/>
        <charset val="204"/>
      </rPr>
      <t xml:space="preserve"> 4) </t>
    </r>
    <r>
      <rPr>
        <sz val="16"/>
        <rFont val="Times New Roman"/>
        <family val="1"/>
        <charset val="204"/>
      </rPr>
      <t xml:space="preserve">от 25.07.2023 № 0347/2023 с АО "Асфальт" </t>
    </r>
    <r>
      <rPr>
        <b/>
        <sz val="16"/>
        <rFont val="Times New Roman"/>
        <family val="1"/>
        <charset val="204"/>
      </rPr>
      <t>на сумму 79 166,0 тыс.руб.,</t>
    </r>
    <r>
      <rPr>
        <sz val="16"/>
        <rFont val="Times New Roman"/>
        <family val="1"/>
        <charset val="204"/>
      </rPr>
      <t xml:space="preserve"> срок выполнения</t>
    </r>
    <r>
      <rPr>
        <b/>
        <sz val="16"/>
        <rFont val="Times New Roman"/>
        <family val="1"/>
        <charset val="204"/>
      </rPr>
      <t xml:space="preserve"> - 30.09.2024</t>
    </r>
    <r>
      <rPr>
        <sz val="16"/>
        <rFont val="Times New Roman"/>
        <family val="1"/>
        <charset val="204"/>
      </rPr>
      <t xml:space="preserve"> по ул.Тенистая от ул. Островского до ул.50 лет октября, по ул.Ленина от МАОУ "Школа № 22" до ул. Нагорная.      </t>
    </r>
    <r>
      <rPr>
        <i/>
        <sz val="16"/>
        <rFont val="Times New Roman"/>
        <family val="1"/>
        <charset val="204"/>
      </rPr>
      <t>По трем исполненным контрактам в связи с нарушением  их условий в адрес подрядчиков направлены требования об оплате пени за просрочку исполнения обязательств. Согласно  постановления  Правительства  РФ  от  04.07.2018  № 783  "О списании  начисленных поставщику  (подрядчику,  исполнителю),  но  не списанных  заказчиком  сумм  неустоек  (штрафов,  пеней)  в  связи  с неисполнением  или  ненадлежащим  исполнением  обязательств, предусмотренных  контрактом"  неустойка списана в полном объеме.</t>
    </r>
  </si>
  <si>
    <t>Информация о реализации муниципальным образованием городом Благовещенском мероприятий в рамках национальных проектов Российской Федерации за 2023 год</t>
  </si>
  <si>
    <t xml:space="preserve">Всего за 2023 год по национальным проектам Российской Федерации 
</t>
  </si>
  <si>
    <t>Освоение средств ФБ составляет 97,6%, ОБ - 96,5%.</t>
  </si>
  <si>
    <r>
      <rPr>
        <b/>
        <u/>
        <sz val="18"/>
        <rFont val="Times New Roman"/>
        <family val="1"/>
        <charset val="204"/>
      </rPr>
      <t>Освоение средств ФБ и ОБ составляет 95,4%.</t>
    </r>
    <r>
      <rPr>
        <b/>
        <sz val="18"/>
        <rFont val="Times New Roman"/>
        <family val="1"/>
        <charset val="204"/>
      </rPr>
      <t xml:space="preserve">  </t>
    </r>
    <r>
      <rPr>
        <sz val="18"/>
        <rFont val="Times New Roman"/>
        <family val="1"/>
        <charset val="204"/>
      </rPr>
      <t xml:space="preserve">В целях реализации национального проекта «Культура» между администрацией города и Минкультуры области 25.01.2023 заключено соглашение № 10701000-1-2023-003 о предоставлении в 2023 году субсидии из бюджета субъекта РФ местному бюджету в размере 11 089 906,60 руб. (уровень софинансирования 94%) на капитальный ремонт культурно-досуговых организаций в сельской местности. Между управлением культуры города и </t>
    </r>
    <r>
      <rPr>
        <b/>
        <sz val="18"/>
        <rFont val="Times New Roman"/>
        <family val="1"/>
        <charset val="204"/>
      </rPr>
      <t>МБУК «ГДК»</t>
    </r>
    <r>
      <rPr>
        <sz val="18"/>
        <rFont val="Times New Roman"/>
        <family val="1"/>
        <charset val="204"/>
      </rPr>
      <t xml:space="preserve"> 03.02.2023 заключено соглашение № 20-2023-020154 о предоставлении муниципальному учреждению субсидии на иные цели в 2023 году в размере 11 089 906,60 руб. на </t>
    </r>
    <r>
      <rPr>
        <b/>
        <sz val="18"/>
        <rFont val="Times New Roman"/>
        <family val="1"/>
        <charset val="204"/>
      </rPr>
      <t xml:space="preserve">капитальный ремонт Дома Культуры с. Садовое по ул. Садовая 1. </t>
    </r>
    <r>
      <rPr>
        <sz val="18"/>
        <rFont val="Times New Roman"/>
        <family val="1"/>
        <charset val="204"/>
      </rPr>
      <t xml:space="preserve">Предельные объемы финансирования доведены до получателя. МБУК «ГДК» заключены 2 контракта на общую сумму 10 811 621,60 руб. (97,5% от плана), работы выполнены на сумму 10 580 832,01 руб. - </t>
    </r>
    <r>
      <rPr>
        <b/>
        <sz val="18"/>
        <rFont val="Times New Roman"/>
        <family val="1"/>
        <charset val="204"/>
      </rPr>
      <t>экономия в размере 509 074,59 руб.</t>
    </r>
    <r>
      <rPr>
        <sz val="18"/>
        <rFont val="Times New Roman"/>
        <family val="1"/>
        <charset val="204"/>
      </rPr>
      <t xml:space="preserve"> подлежит возврату. </t>
    </r>
    <r>
      <rPr>
        <b/>
        <sz val="18"/>
        <rFont val="Times New Roman"/>
        <family val="1"/>
        <charset val="204"/>
      </rPr>
      <t>Достигнутый результат:</t>
    </r>
    <r>
      <rPr>
        <sz val="18"/>
        <rFont val="Times New Roman"/>
        <family val="1"/>
        <charset val="204"/>
      </rPr>
      <t xml:space="preserve"> капитально отремонтирована культурно-досуговая
организация в сельской местности - 1 ед. (Дом Культуры в с. Садовое по ул. Садовая 1).</t>
    </r>
  </si>
  <si>
    <r>
      <rPr>
        <b/>
        <u/>
        <sz val="16"/>
        <rFont val="Times New Roman"/>
        <family val="1"/>
        <charset val="204"/>
      </rPr>
      <t>Освоение средств ОБ составляет 100%</t>
    </r>
    <r>
      <rPr>
        <b/>
        <i/>
        <sz val="16"/>
        <rFont val="Times New Roman"/>
        <family val="1"/>
        <charset val="204"/>
      </rPr>
      <t>.</t>
    </r>
    <r>
      <rPr>
        <b/>
        <sz val="16"/>
        <rFont val="Times New Roman"/>
        <family val="1"/>
        <charset val="204"/>
      </rPr>
      <t xml:space="preserve"> </t>
    </r>
    <r>
      <rPr>
        <sz val="16"/>
        <rFont val="Times New Roman"/>
        <family val="1"/>
        <charset val="204"/>
      </rPr>
      <t xml:space="preserve">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15.02.2023 № 10701000-1-2022-002/2023 о предоставлении субсидии. </t>
    </r>
    <r>
      <rPr>
        <b/>
        <sz val="16"/>
        <rFont val="Times New Roman"/>
        <family val="1"/>
        <charset val="204"/>
      </rPr>
      <t xml:space="preserve">Достигнутый результат: </t>
    </r>
    <r>
      <rPr>
        <sz val="16"/>
        <rFont val="Times New Roman"/>
        <family val="1"/>
        <charset val="204"/>
      </rPr>
      <t xml:space="preserve">созданы </t>
    </r>
    <r>
      <rPr>
        <b/>
        <sz val="16"/>
        <rFont val="Times New Roman"/>
        <family val="1"/>
        <charset val="204"/>
      </rPr>
      <t xml:space="preserve">1 500 новых мест </t>
    </r>
    <r>
      <rPr>
        <sz val="16"/>
        <rFont val="Times New Roman"/>
        <family val="1"/>
        <charset val="204"/>
      </rPr>
      <t xml:space="preserve">в общеобразовательных организациях благодаря строительству 1 объекта - 2го корпуса МАОУ "Школа № 16 г. Благовещенска им. Героя Советского Союза летчика-космонавта А.А. Леонова". </t>
    </r>
    <r>
      <rPr>
        <b/>
        <sz val="16"/>
        <rFont val="Times New Roman"/>
        <family val="1"/>
        <charset val="204"/>
      </rPr>
      <t>С 2020 года</t>
    </r>
    <r>
      <rPr>
        <sz val="16"/>
        <rFont val="Times New Roman"/>
        <family val="1"/>
        <charset val="204"/>
      </rPr>
      <t xml:space="preserve"> велось </t>
    </r>
    <r>
      <rPr>
        <b/>
        <sz val="16"/>
        <rFont val="Times New Roman"/>
        <family val="1"/>
        <charset val="204"/>
      </rPr>
      <t xml:space="preserve">строительство объекта «Школа на 1500 мест в квартале 406 г.Благовещенск, Амурская область». </t>
    </r>
    <r>
      <rPr>
        <sz val="16"/>
        <rFont val="Times New Roman"/>
        <family val="1"/>
        <charset val="204"/>
      </rPr>
      <t xml:space="preserve">Утвержденная сметная стоимость объекта в ценах I квартала 2019 года - 1 430 063,94 тыс. руб. МУ «ГУКС» был заключен </t>
    </r>
    <r>
      <rPr>
        <b/>
        <sz val="16"/>
        <rFont val="Times New Roman"/>
        <family val="1"/>
        <charset val="204"/>
      </rPr>
      <t>муниципальный контракт от 10.03.2020 № 0037/2020 с  АО «Строительная компания № 1»</t>
    </r>
    <r>
      <rPr>
        <sz val="16"/>
        <rFont val="Times New Roman"/>
        <family val="1"/>
        <charset val="204"/>
      </rPr>
      <t xml:space="preserve"> на выполнение работ по строительству объекта, но на основании постановления администрации города Благовещенска от 06.12.2021 № 4906 заключено дополнительное соглашение от 23.12.2021 № 6 к муниципальному контракту в соотвествии с которым </t>
    </r>
    <r>
      <rPr>
        <b/>
        <sz val="16"/>
        <rFont val="Times New Roman"/>
        <family val="1"/>
        <charset val="204"/>
      </rPr>
      <t>муниципальное автономное общеобразовательное учреждение «Школа № 16 города Благовещенска» (МАОУ «Школа № 16 г. Благовещенска»), выступающее от имени муниципального образования города Благовещенска, принимает все права и обязанности по контракту, вступая в него в качестве заказчика, окончательная сумма контракта с учетом заключенных доп. соглашений - 1 720 440,770 тыс. руб. (оплачено 100%, в том числе: за счёт ФБ - 877 230,78745, ОБ - 799 818,83261, ГБ - 43 391,14994).</t>
    </r>
    <r>
      <rPr>
        <sz val="16"/>
        <rFont val="Times New Roman"/>
        <family val="1"/>
        <charset val="204"/>
      </rPr>
      <t xml:space="preserve"> </t>
    </r>
    <r>
      <rPr>
        <b/>
        <sz val="16"/>
        <rFont val="Times New Roman"/>
        <family val="1"/>
        <charset val="204"/>
      </rPr>
      <t>Изначально</t>
    </r>
    <r>
      <rPr>
        <sz val="16"/>
        <rFont val="Times New Roman"/>
        <family val="1"/>
        <charset val="204"/>
      </rPr>
      <t xml:space="preserve"> </t>
    </r>
    <r>
      <rPr>
        <b/>
        <sz val="16"/>
        <rFont val="Times New Roman"/>
        <family val="1"/>
        <charset val="204"/>
      </rPr>
      <t xml:space="preserve">окончание выполнения работ по контракту планировалось – не позднее 15.08.2022, </t>
    </r>
    <r>
      <rPr>
        <sz val="16"/>
        <rFont val="Times New Roman"/>
        <family val="1"/>
        <charset val="204"/>
      </rPr>
      <t xml:space="preserve">срок ввода в эксплуатацию объекта капитального строительства - сентябрь 2022 года. Отставание от графика производства работ было обусловлено сначала недостатком квалифицированной иностранной рабочей силы в связи со сложившейся неблагоприятной эпидемиологической обстановкой, затем удорожанием строительных материалов и заработной платы рабочих более чем на 30%, что привело к невозможности исполнения муниципального контракта в срок. Подрядной организацией АО «Строительная компания № 1» было подано в Арбитражный суд заявление о переносе срока сдачи объекта, суд состоялся 03.02.2022 и решением Арбитражного суда </t>
    </r>
    <r>
      <rPr>
        <b/>
        <sz val="16"/>
        <rFont val="Times New Roman"/>
        <family val="1"/>
        <charset val="204"/>
      </rPr>
      <t xml:space="preserve">новый срок сдачи объекта определен 31.05.2023. </t>
    </r>
    <r>
      <rPr>
        <sz val="16"/>
        <rFont val="Times New Roman"/>
        <family val="1"/>
        <charset val="204"/>
      </rPr>
      <t xml:space="preserve">В 2022 году МАОУ «Школа № 16 г. Благовещенска» заключены 6 контрактов на осуществление технологического присоединения сетей связи, энергопринимающих устройств и к тепловым сетям, авторского надзора и на поставку документ-камер и учебных пособий для оснащения объекта. В 2023 году были продолжены работы по заключению контрактов на поставку оборудования, в том числе путем проведения закупки у единственного поставщика, по выполнению технологического присоединения ко всем инженерным сетям. </t>
    </r>
    <r>
      <rPr>
        <b/>
        <sz val="16"/>
        <rFont val="Times New Roman"/>
        <family val="1"/>
        <charset val="204"/>
      </rPr>
      <t xml:space="preserve">По состоянию на 01.09.2023 техническая готовность объекта составила 100%, получено заключение ГАСН (ГосСтройНадзор), объект введен в эксплуатацию - разрешение на ввод  объекта от 18.08.2023 № 28-01-41-2023, получена лицензия на образовательную деятельность от 24.08.2023 № Л035-01294-28/0023710, и состоялось торжественное открытие школы. </t>
    </r>
    <r>
      <rPr>
        <sz val="16"/>
        <rFont val="Times New Roman"/>
        <family val="1"/>
        <charset val="204"/>
      </rPr>
      <t>ГКУ Амурской области "Строитель" осуществлялся контроль за качеством строительных работ объекта социальной инфраструктуры, авторский надзор за строительством объекта осуществлялся ООО ПСО «Благовещенскпроект».</t>
    </r>
    <r>
      <rPr>
        <b/>
        <sz val="16"/>
        <rFont val="Times New Roman"/>
        <family val="1"/>
        <charset val="204"/>
      </rPr>
      <t xml:space="preserve"> </t>
    </r>
    <r>
      <rPr>
        <sz val="16"/>
        <rFont val="Times New Roman"/>
        <family val="1"/>
        <charset val="204"/>
      </rPr>
      <t xml:space="preserve">Также </t>
    </r>
    <r>
      <rPr>
        <b/>
        <sz val="16"/>
        <rFont val="Times New Roman"/>
        <family val="1"/>
        <charset val="204"/>
      </rPr>
      <t>в 2023 году на неиспользованный МАОУ «Школа №16 г. Благовещенска» остаток прошлых лет (2020-2022 годов) сложившийся по состоянию на 01.01.2023 в размере 799 502,4 тыс. руб. выполнены работы на всю сумму</t>
    </r>
    <r>
      <rPr>
        <sz val="16"/>
        <rFont val="Times New Roman"/>
        <family val="1"/>
        <charset val="204"/>
      </rPr>
      <t xml:space="preserve">, в т.ч. СМР, закуп оборудования и прочие в целях дооснащения школы. 
</t>
    </r>
  </si>
  <si>
    <r>
      <rPr>
        <b/>
        <u/>
        <sz val="19"/>
        <rFont val="Times New Roman"/>
        <family val="1"/>
        <charset val="204"/>
      </rPr>
      <t>Освоение средств ФБ составляет 96,8%, ОБ - 96,7%</t>
    </r>
    <r>
      <rPr>
        <sz val="19"/>
        <rFont val="Times New Roman"/>
        <family val="1"/>
        <charset val="204"/>
      </rPr>
      <t xml:space="preserve">. 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26.01.2023 № 10701000-12023-019 о предоставлении </t>
    </r>
    <r>
      <rPr>
        <b/>
        <sz val="19"/>
        <rFont val="Times New Roman"/>
        <family val="1"/>
        <charset val="204"/>
      </rPr>
      <t>иного межбюджетного трансферта</t>
    </r>
    <r>
      <rPr>
        <sz val="19"/>
        <rFont val="Times New Roman"/>
        <family val="1"/>
        <charset val="204"/>
      </rPr>
      <t xml:space="preserve">. Во Всероссийском проекте «Навигаторы детства» приняли участие 46 педагогов, из них прошли конкурсные процедуры и рекомендуемые для трудоустройства на должность советника по воспитанию и взаимодействию с общественными объединениями 21 педагог. </t>
    </r>
    <r>
      <rPr>
        <b/>
        <sz val="19"/>
        <rFont val="Times New Roman"/>
        <family val="1"/>
        <charset val="204"/>
      </rPr>
      <t>Достигнутый результат:</t>
    </r>
    <r>
      <rPr>
        <sz val="19"/>
        <rFont val="Times New Roman"/>
        <family val="1"/>
        <charset val="204"/>
      </rPr>
      <t xml:space="preserve"> </t>
    </r>
    <r>
      <rPr>
        <b/>
        <sz val="19"/>
        <rFont val="Times New Roman"/>
        <family val="1"/>
        <charset val="204"/>
      </rPr>
      <t>в 21 общеобразовательной организации города введены должности советников директора, то есть во всех школах города</t>
    </r>
    <r>
      <rPr>
        <sz val="19"/>
        <rFont val="Times New Roman"/>
        <family val="1"/>
        <charset val="204"/>
      </rPr>
      <t>. Созданы штабы воспитательной работы, которые оформлены в соответствии с методическими рекомендациями. Остаток неосвоенных  средств сложился за счет листка нетрудоспособности данной категории работников, так как начисление заработной платы осуществляется за фактически отработанное время.</t>
    </r>
  </si>
  <si>
    <t>Освоение средств ФБ составляет 2,3%, ОБ - 97%.</t>
  </si>
  <si>
    <r>
      <t xml:space="preserve">   ** Между администрацией города Благовещенска и министерством образования и науки Амурской области в целях реализации </t>
    </r>
    <r>
      <rPr>
        <b/>
        <i/>
        <sz val="16"/>
        <rFont val="Times New Roman"/>
        <family val="1"/>
        <charset val="204"/>
      </rPr>
      <t>национального проекта «Образование»</t>
    </r>
    <r>
      <rPr>
        <i/>
        <sz val="16"/>
        <rFont val="Times New Roman"/>
        <family val="1"/>
        <charset val="204"/>
      </rPr>
      <t xml:space="preserve"> на территории муниципального образования города Благовещенска заключено </t>
    </r>
    <r>
      <rPr>
        <b/>
        <i/>
        <sz val="16"/>
        <rFont val="Times New Roman"/>
        <family val="1"/>
        <charset val="204"/>
      </rPr>
      <t>соглашение (не предусматривающее предоставление финансовых средств из вышестоящих бюджетов)</t>
    </r>
    <r>
      <rPr>
        <i/>
        <sz val="16"/>
        <rFont val="Times New Roman"/>
        <family val="1"/>
        <charset val="204"/>
      </rPr>
      <t xml:space="preserve"> </t>
    </r>
    <r>
      <rPr>
        <b/>
        <i/>
        <sz val="16"/>
        <rFont val="Times New Roman"/>
        <family val="1"/>
        <charset val="204"/>
      </rPr>
      <t>от 30.03.2020 № 18-2020-Е2</t>
    </r>
    <r>
      <rPr>
        <i/>
        <sz val="16"/>
        <rFont val="Times New Roman"/>
        <family val="1"/>
        <charset val="204"/>
      </rPr>
      <t xml:space="preserve"> о реализации </t>
    </r>
    <r>
      <rPr>
        <b/>
        <i/>
        <sz val="16"/>
        <rFont val="Times New Roman"/>
        <family val="1"/>
        <charset val="204"/>
      </rPr>
      <t>регионального проекта «Успех каждого ребенка»</t>
    </r>
    <r>
      <rPr>
        <i/>
        <sz val="16"/>
        <rFont val="Times New Roman"/>
        <family val="1"/>
        <charset val="204"/>
      </rPr>
      <t xml:space="preserve"> на территории города Благовещенска. Предметом соглашения является организация взаимодействия сторон при реализации регионального проекта и осуществления мониторинга его реализации </t>
    </r>
    <r>
      <rPr>
        <b/>
        <i/>
        <sz val="16"/>
        <rFont val="Times New Roman"/>
        <family val="1"/>
        <charset val="204"/>
      </rPr>
      <t>по достижению целей, показателей и результатов</t>
    </r>
    <r>
      <rPr>
        <i/>
        <sz val="16"/>
        <rFont val="Times New Roman"/>
        <family val="1"/>
        <charset val="204"/>
      </rPr>
      <t xml:space="preserve"> в части мероприятий, реализуемых в муниципальном образовании городе Благовещенске. </t>
    </r>
    <r>
      <rPr>
        <b/>
        <i/>
        <sz val="16"/>
        <rFont val="Times New Roman"/>
        <family val="1"/>
        <charset val="204"/>
      </rPr>
      <t>Срок действия соглашения: до 31.12.2024.</t>
    </r>
    <r>
      <rPr>
        <i/>
        <sz val="16"/>
        <rFont val="Times New Roman"/>
        <family val="1"/>
        <charset val="204"/>
      </rPr>
      <t xml:space="preserve"> В целях реализации регионального проекта «руководитель регионального проекта» (министерство образования и науки Амурской области) передаёт «участнику регионального проекта» (администрации города Благовещенска) в порядке, установленном законодательством Российской Федерации, из собственности Амурской области в собственность муниципального образования имущество в пределах утвержденных инфраструктурных листов, приобретенное на средства федерального и областного бюджетов. Участником регионального проекта обеспечивается достижение значений показателей, выполнение задач, результатов регионального проекта по муниципальному образованию, в соответствии с приложением к соглашению. В рамках мероприятия "Обеспечение функционирования системы персонифицированного финансирования дополнительного образования детей" (КЦСР 04.1.01.10591) муниципальной программы «Развитие образования города Благовещенска» (подпрограммы «Развитие дошкольного, общего и дополнительного образования детей») </t>
    </r>
    <r>
      <rPr>
        <b/>
        <i/>
        <sz val="16"/>
        <rFont val="Times New Roman"/>
        <family val="1"/>
        <charset val="204"/>
      </rPr>
      <t>за счет средств городского бюджета</t>
    </r>
    <r>
      <rPr>
        <i/>
        <sz val="16"/>
        <rFont val="Times New Roman"/>
        <family val="1"/>
        <charset val="204"/>
      </rPr>
      <t xml:space="preserve"> проводится работа по внедрению и реализации целевой модели дополнительного образования детей, в том числе персонифицированного финансирования дополнительного образования детей. По состоянию </t>
    </r>
    <r>
      <rPr>
        <b/>
        <i/>
        <sz val="16"/>
        <rFont val="Times New Roman"/>
        <family val="1"/>
        <charset val="204"/>
      </rPr>
      <t>на 01.01.2024</t>
    </r>
    <r>
      <rPr>
        <i/>
        <sz val="16"/>
        <rFont val="Times New Roman"/>
        <family val="1"/>
        <charset val="204"/>
      </rPr>
      <t xml:space="preserve"> согласно данным ГИС «Навигатор дополнительного образования Амурской области» накопительный охват составляет 27 945 человек, т.е. 81%, плановое значение на 2023 год – 79 %. В соответствии с п. 4 ст.5 ФЗ от 13.07.2020 № 189-ФЗ «О государственном (муниципальном) социальном заказе на оказание государственных (муниципальных) услуг в социальной сфере» постановлением администрации города Благовещенска от 12.10.2023 № 5380 «Об организации оказания муниципальных услуг в социальной сфере при формировании муниципального социального заказа на оказание муниципальных услуг в социальной сфере на территории города Благовещенска» на данный момент управлением образования города организован переход с персонифицированного финансирования на социальный заказ. Подготовлена основная нормативная база по переходу на социальный заказ, произведены финансовые расчеты.
 </t>
    </r>
  </si>
  <si>
    <r>
      <t xml:space="preserve">Заказчиком МУ «ГУКС» </t>
    </r>
    <r>
      <rPr>
        <b/>
        <sz val="16"/>
        <rFont val="Times New Roman"/>
        <family val="1"/>
        <charset val="204"/>
      </rPr>
      <t>заключены 3 муниципальных контракта</t>
    </r>
    <r>
      <rPr>
        <sz val="16"/>
        <rFont val="Times New Roman"/>
        <family val="1"/>
        <charset val="204"/>
      </rPr>
      <t xml:space="preserve"> на сумму 6 624,8 тыс.руб.: </t>
    </r>
    <r>
      <rPr>
        <b/>
        <sz val="16"/>
        <rFont val="Times New Roman"/>
        <family val="1"/>
        <charset val="204"/>
      </rPr>
      <t>1)</t>
    </r>
    <r>
      <rPr>
        <sz val="16"/>
        <rFont val="Times New Roman"/>
        <family val="1"/>
        <charset val="204"/>
      </rPr>
      <t xml:space="preserve"> от 08.09.2022 № 0356/2022 с ООО «АБРИС» на сумму 2 968,9 тыс. руб. на выполнение работ по экспертно-лабораторному сопровождению капитального ремонта автомобильной дороги по ул. Мухина (от ул. Пролетарская до ул. Зейская) - в связи с неразрывной взаимосвязью исполнения данного контракта с контрактом от 27.09.2021 №0368/2021 постановлением администрации города Благовещенска от 30.12.2022 № 6956 «Об изменении существенных условий муниципального контракта» принято решение и заключено 21.04.2023 дополнительное соглашение с целью корректировки срока окончания выполнения работ  -</t>
    </r>
    <r>
      <rPr>
        <b/>
        <sz val="16"/>
        <rFont val="Times New Roman"/>
        <family val="1"/>
        <charset val="204"/>
      </rPr>
      <t xml:space="preserve"> </t>
    </r>
    <r>
      <rPr>
        <sz val="16"/>
        <rFont val="Times New Roman"/>
        <family val="1"/>
        <charset val="204"/>
      </rPr>
      <t xml:space="preserve">не позднее 30.06.2023 (нарушение срока было обусловлено необходимостью увелечения стоимости контракта на 10% в связи с осуществлением исполнителем дополнительного объема обследования), </t>
    </r>
    <r>
      <rPr>
        <b/>
        <sz val="16"/>
        <rFont val="Times New Roman"/>
        <family val="1"/>
        <charset val="204"/>
      </rPr>
      <t>исполнен 100%</t>
    </r>
    <r>
      <rPr>
        <sz val="16"/>
        <rFont val="Times New Roman"/>
        <family val="1"/>
        <charset val="204"/>
      </rPr>
      <t xml:space="preserve">; </t>
    </r>
    <r>
      <rPr>
        <b/>
        <sz val="16"/>
        <rFont val="Times New Roman"/>
        <family val="1"/>
        <charset val="204"/>
      </rPr>
      <t>2)</t>
    </r>
    <r>
      <rPr>
        <sz val="16"/>
        <rFont val="Times New Roman"/>
        <family val="1"/>
        <charset val="204"/>
      </rPr>
      <t xml:space="preserve"> от 20.04.2023 № 20/2023 с ООО «АЗИМУТ» на сумму 101,16 тыс. руб. на оказание комплекса лабораторных услуг (ул. Театральная от ул. Шафира до ул. Школьная и ул. Октябрьская от ул. Мухина до ул. Артиллерийская), </t>
    </r>
    <r>
      <rPr>
        <b/>
        <sz val="16"/>
        <rFont val="Times New Roman"/>
        <family val="1"/>
        <charset val="204"/>
      </rPr>
      <t>исполнен 100%</t>
    </r>
    <r>
      <rPr>
        <sz val="16"/>
        <rFont val="Times New Roman"/>
        <family val="1"/>
        <charset val="204"/>
      </rPr>
      <t xml:space="preserve">; </t>
    </r>
    <r>
      <rPr>
        <b/>
        <sz val="16"/>
        <rFont val="Times New Roman"/>
        <family val="1"/>
        <charset val="204"/>
      </rPr>
      <t>3)</t>
    </r>
    <r>
      <rPr>
        <sz val="16"/>
        <rFont val="Times New Roman"/>
        <family val="1"/>
        <charset val="204"/>
      </rPr>
      <t xml:space="preserve"> от 10.05.2023 № 0124/2023 с ООО «АБРИС» на сумму 3 824,67702 тыс. руб. на выполнение работ по экспертно-лабораторному сопровождению объектов ремонта УДС (по ул. Ленина (от ул. Мухина до МАОУ "Школа № 22 г. Благовещенска") и по ул. Тенистая (от ул. Кузнечная до ул. Островского)), </t>
    </r>
    <r>
      <rPr>
        <b/>
        <sz val="16"/>
        <rFont val="Times New Roman"/>
        <family val="1"/>
        <charset val="204"/>
      </rPr>
      <t xml:space="preserve">исполнен 100% </t>
    </r>
    <r>
      <rPr>
        <sz val="16"/>
        <rFont val="Times New Roman"/>
        <family val="1"/>
        <charset val="204"/>
      </rPr>
      <t xml:space="preserve">(исполнение данного контракта было неразрывно взаимосвязано с контрактом от 23.09.2022 №0353/2022 с АО «Асфальт»). 
</t>
    </r>
  </si>
  <si>
    <r>
      <rPr>
        <b/>
        <u/>
        <sz val="16"/>
        <rFont val="Times New Roman"/>
        <family val="1"/>
        <charset val="204"/>
      </rPr>
      <t>Освоение средств ФБ и ОБ составляет 100%.</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t>
    </r>
    <r>
      <rPr>
        <b/>
        <sz val="16"/>
        <rFont val="Times New Roman"/>
        <family val="1"/>
        <charset val="204"/>
      </rPr>
      <t>соглашение от 25.01.2023 №10701000-1-2023-002</t>
    </r>
    <r>
      <rPr>
        <sz val="16"/>
        <rFont val="Times New Roman"/>
        <family val="1"/>
        <charset val="204"/>
      </rPr>
      <t xml:space="preserve"> (доп. соглашения от 25.10.2023 и от 07.12.2023) о предоставлении в 2023-2025 годах субсидии на реализацию программ формирования современной городской среды на сумму не более 211 503,42242 тыс. руб. (в том числе: </t>
    </r>
    <r>
      <rPr>
        <b/>
        <sz val="16"/>
        <rFont val="Times New Roman"/>
        <family val="1"/>
        <charset val="204"/>
      </rPr>
      <t>2023 год - 96 670,55267 тыс. руб.</t>
    </r>
    <r>
      <rPr>
        <sz val="16"/>
        <rFont val="Times New Roman"/>
        <family val="1"/>
        <charset val="204"/>
      </rPr>
      <t xml:space="preserve">, 2024 год - 114 832,86975 тыс. руб., 2025 год - 0,0 тыс. руб.) от общего объема бюджетных ассигнований, предусматриваемых в бюджете города на финансовое обеспечение расходных обязательств – 213 639,82063  тыс. руб. (в том числе: </t>
    </r>
    <r>
      <rPr>
        <b/>
        <sz val="16"/>
        <rFont val="Times New Roman"/>
        <family val="1"/>
        <charset val="204"/>
      </rPr>
      <t>2023 год - 97 647,02290 тыс. руб.</t>
    </r>
    <r>
      <rPr>
        <sz val="16"/>
        <rFont val="Times New Roman"/>
        <family val="1"/>
        <charset val="204"/>
      </rPr>
      <t xml:space="preserve">, 2024 год - 115 992,79773 тыс. руб., 2025 год - 0,0 тыс. руб.), </t>
    </r>
    <r>
      <rPr>
        <b/>
        <sz val="16"/>
        <rFont val="Times New Roman"/>
        <family val="1"/>
        <charset val="204"/>
      </rPr>
      <t>уровень софинансирования 99%</t>
    </r>
    <r>
      <rPr>
        <sz val="16"/>
        <rFont val="Times New Roman"/>
        <family val="1"/>
        <charset val="204"/>
      </rPr>
      <t xml:space="preserve">. </t>
    </r>
    <r>
      <rPr>
        <b/>
        <sz val="16"/>
        <rFont val="Times New Roman"/>
        <family val="1"/>
        <charset val="204"/>
      </rPr>
      <t>Планируемый к достижению до 31.12.2023 результат:</t>
    </r>
    <r>
      <rPr>
        <sz val="16"/>
        <rFont val="Times New Roman"/>
        <family val="1"/>
        <charset val="204"/>
      </rPr>
      <t xml:space="preserve"> </t>
    </r>
    <r>
      <rPr>
        <b/>
        <sz val="16"/>
        <rFont val="Times New Roman"/>
        <family val="1"/>
        <charset val="204"/>
      </rPr>
      <t>благоустройство</t>
    </r>
    <r>
      <rPr>
        <sz val="16"/>
        <rFont val="Times New Roman"/>
        <family val="1"/>
        <charset val="204"/>
      </rPr>
      <t xml:space="preserve"> </t>
    </r>
    <r>
      <rPr>
        <b/>
        <sz val="16"/>
        <rFont val="Times New Roman"/>
        <family val="1"/>
        <charset val="204"/>
      </rPr>
      <t xml:space="preserve">7 территорий города, в том числе 1 общественной </t>
    </r>
    <r>
      <rPr>
        <i/>
        <sz val="16"/>
        <rFont val="Times New Roman"/>
        <family val="1"/>
        <charset val="204"/>
      </rPr>
      <t xml:space="preserve">(до 31.12.2024 - благоустройство 110 территорий города, в том числе 6 общественных – ежегодно по 1 ед. (нарастающим итогом с 2019 года), в том числе: до 31.12.2019 - 23 ед., до 31.12.2020 - 25 ед., до 31.12.2021 - 29 ед., до 31.12.2022 - 16 ед., </t>
    </r>
    <r>
      <rPr>
        <b/>
        <i/>
        <sz val="16"/>
        <rFont val="Times New Roman"/>
        <family val="1"/>
        <charset val="204"/>
      </rPr>
      <t>до 31.12.2023 - 7 ед.</t>
    </r>
    <r>
      <rPr>
        <i/>
        <sz val="16"/>
        <rFont val="Times New Roman"/>
        <family val="1"/>
        <charset val="204"/>
      </rPr>
      <t>, до 31.12.2024 - 10 ед.).</t>
    </r>
    <r>
      <rPr>
        <sz val="16"/>
        <rFont val="Times New Roman"/>
        <family val="1"/>
        <charset val="204"/>
      </rPr>
      <t xml:space="preserve">Показатели результативности использования субсидии: 1) Доля объема закупок оборудования, имеющего российское происхождение, в том числе оборудования, закупаемого при выполнении работ, в общем объеме оборудования, закупленного в рамках реализации мероприятий государственных (муниципальных) программ современной городской среды - 90%; 2)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территориях которых реализуются проекты по созданию комфортной городской среды - 25%. </t>
    </r>
    <r>
      <rPr>
        <b/>
        <sz val="16"/>
        <rFont val="Times New Roman"/>
        <family val="1"/>
        <charset val="204"/>
      </rPr>
      <t>В 2023 году</t>
    </r>
    <r>
      <rPr>
        <sz val="16"/>
        <rFont val="Times New Roman"/>
        <family val="1"/>
        <charset val="204"/>
      </rPr>
      <t xml:space="preserve"> планируется благоустройство</t>
    </r>
    <r>
      <rPr>
        <b/>
        <sz val="16"/>
        <rFont val="Times New Roman"/>
        <family val="1"/>
        <charset val="204"/>
      </rPr>
      <t xml:space="preserve"> 6 дворовых территорий</t>
    </r>
    <r>
      <rPr>
        <sz val="16"/>
        <rFont val="Times New Roman"/>
        <family val="1"/>
        <charset val="204"/>
      </rPr>
      <t xml:space="preserve"> города Благовещенска (по адресам: </t>
    </r>
    <r>
      <rPr>
        <b/>
        <sz val="16"/>
        <rFont val="Times New Roman"/>
        <family val="1"/>
        <charset val="204"/>
      </rPr>
      <t>ул. Воронкова 12; п. Моховая Падь, Литер 2; ул. Партизанская 69; пер. Советский 29 и 31; ул. Краснофлотская 51</t>
    </r>
    <r>
      <rPr>
        <sz val="16"/>
        <rFont val="Times New Roman"/>
        <family val="1"/>
        <charset val="204"/>
      </rPr>
      <t xml:space="preserve">) и </t>
    </r>
    <r>
      <rPr>
        <b/>
        <sz val="16"/>
        <rFont val="Times New Roman"/>
        <family val="1"/>
        <charset val="204"/>
      </rPr>
      <t>1 общественной территории</t>
    </r>
    <r>
      <rPr>
        <sz val="16"/>
        <rFont val="Times New Roman"/>
        <family val="1"/>
        <charset val="204"/>
      </rPr>
      <t xml:space="preserve"> (</t>
    </r>
    <r>
      <rPr>
        <b/>
        <sz val="16"/>
        <rFont val="Times New Roman"/>
        <family val="1"/>
        <charset val="204"/>
      </rPr>
      <t>сквер водников в районе ул. Ленина 72</t>
    </r>
    <r>
      <rPr>
        <sz val="16"/>
        <rFont val="Times New Roman"/>
        <family val="1"/>
        <charset val="204"/>
      </rPr>
      <t xml:space="preserve">, кадастровый номер 28:01:130078:129). МУ «ГУКС» заключен муниципальный контракт от 10.04.2023 № 0078/2023 с ООО "Стройуют" на сумму 80 060,00464 тыс. руб. на выполнение работ по благоустройству общественной территории "сквер водников" и 5ти дворовых территорий многоквартирных жилых домов города Благовещенска, срок окончания выполнения работ - 02.10.2023, </t>
    </r>
    <r>
      <rPr>
        <b/>
        <sz val="16"/>
        <rFont val="Times New Roman"/>
        <family val="1"/>
        <charset val="204"/>
      </rPr>
      <t xml:space="preserve">исполнен 100%. </t>
    </r>
    <r>
      <rPr>
        <sz val="16"/>
        <rFont val="Times New Roman"/>
        <family val="1"/>
        <charset val="204"/>
      </rPr>
      <t xml:space="preserve">Торжественное открытие сквера прошло 07.10.2023. Также дополнительно заключены муниципальные контракты от 25.11.2023 № 55/2023 с ИП Погосян А.Т. на сумму 16 4245,13481 тыс. руб. и от 18.12.2023 № 66/2023 с ИП Пономарев Д.П.  на сумму 1 162,88345 тыс. руб. на благоустройство дворовой территории МКД по ул. Краснофлотская 51, окончание выполнения работ - 22,25.12.2023, </t>
    </r>
    <r>
      <rPr>
        <b/>
        <sz val="16"/>
        <rFont val="Times New Roman"/>
        <family val="1"/>
        <charset val="204"/>
      </rPr>
      <t>исполнены 100%</t>
    </r>
    <r>
      <rPr>
        <sz val="16"/>
        <rFont val="Times New Roman"/>
        <family val="1"/>
        <charset val="204"/>
      </rPr>
      <t xml:space="preserve">. 
</t>
    </r>
  </si>
  <si>
    <r>
      <rPr>
        <b/>
        <u/>
        <sz val="16"/>
        <rFont val="Times New Roman"/>
        <family val="1"/>
        <charset val="204"/>
      </rPr>
      <t xml:space="preserve">Освоение средств ОБ составляет 0%. </t>
    </r>
    <r>
      <rPr>
        <sz val="16"/>
        <rFont val="Times New Roman"/>
        <family val="1"/>
        <charset val="204"/>
      </rPr>
      <t xml:space="preserve"> Между муниципальным образованием городом Благовещенском  и министерством жилищно-коммунального хозяйства Амурской области в целях реализации регионального проекта Амурской области «Чистая вода» на территории города </t>
    </r>
    <r>
      <rPr>
        <b/>
        <sz val="16"/>
        <rFont val="Times New Roman"/>
        <family val="1"/>
        <charset val="204"/>
      </rPr>
      <t>заключено соглашение от 26.04.2023 № 01-39-4394 о предоставлении субсидии из областного бюджета в 2023 году</t>
    </r>
    <r>
      <rPr>
        <sz val="16"/>
        <rFont val="Times New Roman"/>
        <family val="1"/>
        <charset val="204"/>
      </rPr>
      <t xml:space="preserve"> на разработку проектно-сметной документации для строительства и реконструкции (модернизации) объектов питьевого водоснабжения  </t>
    </r>
    <r>
      <rPr>
        <b/>
        <sz val="16"/>
        <rFont val="Times New Roman"/>
        <family val="1"/>
        <charset val="204"/>
      </rPr>
      <t xml:space="preserve">на сумму не более 21 808,0 тыс. руб. </t>
    </r>
    <r>
      <rPr>
        <sz val="16"/>
        <rFont val="Times New Roman"/>
        <family val="1"/>
        <charset val="204"/>
      </rPr>
      <t xml:space="preserve">от общего объема бюджетных ассигнований, предусматриваемых в бюджете города на финансовое обеспечение расходных обязательств – 23 200,0 тыс. руб., </t>
    </r>
    <r>
      <rPr>
        <b/>
        <sz val="16"/>
        <rFont val="Times New Roman"/>
        <family val="1"/>
        <charset val="204"/>
      </rPr>
      <t>уровень софинансирования 94% (неиспользованный остаток прошлых лет)</t>
    </r>
    <r>
      <rPr>
        <sz val="16"/>
        <rFont val="Times New Roman"/>
        <family val="1"/>
        <charset val="204"/>
      </rPr>
      <t xml:space="preserve">. </t>
    </r>
    <r>
      <rPr>
        <b/>
        <sz val="16"/>
        <rFont val="Times New Roman"/>
        <family val="1"/>
        <charset val="204"/>
      </rPr>
      <t>Планируемый к достижению до 31.12.2023 результат: проект 1 шт.</t>
    </r>
    <r>
      <rPr>
        <sz val="16"/>
        <rFont val="Times New Roman"/>
        <family val="1"/>
        <charset val="204"/>
      </rPr>
      <t xml:space="preserve"> </t>
    </r>
    <r>
      <rPr>
        <b/>
        <sz val="16"/>
        <rFont val="Times New Roman"/>
        <family val="1"/>
        <charset val="204"/>
      </rPr>
      <t>В 2020 году</t>
    </r>
    <r>
      <rPr>
        <sz val="16"/>
        <rFont val="Times New Roman"/>
        <family val="1"/>
        <charset val="204"/>
      </rPr>
      <t xml:space="preserve"> муниципальным учреждением «Городское управление капитального строительства», выступающим от имени муниципального образования города Благовещенска («Заказчик»), </t>
    </r>
    <r>
      <rPr>
        <b/>
        <sz val="16"/>
        <rFont val="Times New Roman"/>
        <family val="1"/>
        <charset val="204"/>
      </rPr>
      <t>заключен муниципальный контракт от 21.12.2020 №0404/2020</t>
    </r>
    <r>
      <rPr>
        <sz val="16"/>
        <rFont val="Times New Roman"/>
        <family val="1"/>
        <charset val="204"/>
      </rPr>
      <t xml:space="preserve"> с ООО «Южный Проектный Институт» («Подрядчик») на </t>
    </r>
    <r>
      <rPr>
        <b/>
        <sz val="16"/>
        <rFont val="Times New Roman"/>
        <family val="1"/>
        <charset val="204"/>
      </rPr>
      <t>выполнение проектных и изыскательских работ по объекту «Строительство станции обезжелезивания с. Белогорье»</t>
    </r>
    <r>
      <rPr>
        <sz val="16"/>
        <rFont val="Times New Roman"/>
        <family val="1"/>
        <charset val="204"/>
      </rPr>
      <t xml:space="preserve"> на сумму 23 200,0 тыс. руб. Местоположение объекта: Амурская область, город Благовещенск, с. Белогорье, кварталы Б-15, Б-25. </t>
    </r>
    <r>
      <rPr>
        <b/>
        <sz val="16"/>
        <rFont val="Times New Roman"/>
        <family val="1"/>
        <charset val="204"/>
      </rPr>
      <t>Результат выполнения работ по м/к: проектная документация</t>
    </r>
    <r>
      <rPr>
        <sz val="16"/>
        <rFont val="Times New Roman"/>
        <family val="1"/>
        <charset val="204"/>
      </rPr>
      <t xml:space="preserve"> и </t>
    </r>
    <r>
      <rPr>
        <b/>
        <sz val="16"/>
        <rFont val="Times New Roman"/>
        <family val="1"/>
        <charset val="204"/>
      </rPr>
      <t xml:space="preserve">документ, содержащий результаты инженерных изысканий </t>
    </r>
    <r>
      <rPr>
        <sz val="16"/>
        <rFont val="Times New Roman"/>
        <family val="1"/>
        <charset val="204"/>
      </rPr>
      <t xml:space="preserve">(геодезических, геологических, экологических, гидрометеорологических), а также </t>
    </r>
    <r>
      <rPr>
        <b/>
        <sz val="16"/>
        <rFont val="Times New Roman"/>
        <family val="1"/>
        <charset val="204"/>
      </rPr>
      <t>положительное заключение государственной экспертизы проектной документации и результатов инженерных изысканий (в том числе сметы)</t>
    </r>
    <r>
      <rPr>
        <sz val="16"/>
        <rFont val="Times New Roman"/>
        <family val="1"/>
        <charset val="204"/>
      </rPr>
      <t xml:space="preserve">. </t>
    </r>
    <r>
      <rPr>
        <b/>
        <sz val="16"/>
        <rFont val="Times New Roman"/>
        <family val="1"/>
        <charset val="204"/>
      </rPr>
      <t>Срок выполнения работ по муниципальному контракту: до 20.12.2021.</t>
    </r>
    <r>
      <rPr>
        <sz val="16"/>
        <rFont val="Times New Roman"/>
        <family val="1"/>
        <charset val="204"/>
      </rPr>
      <t xml:space="preserve"> Нарушение срока выполнения работ </t>
    </r>
    <r>
      <rPr>
        <b/>
        <sz val="16"/>
        <rFont val="Times New Roman"/>
        <family val="1"/>
        <charset val="204"/>
      </rPr>
      <t>в 2021 году</t>
    </r>
    <r>
      <rPr>
        <sz val="16"/>
        <rFont val="Times New Roman"/>
        <family val="1"/>
        <charset val="204"/>
      </rPr>
      <t xml:space="preserve"> обусловлено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 Постановлением администрации города Благовещенска от 23.12.2021 № 5413 утверждён проект планировки территории и проект межевания территории части кварталов Б-15, Б-25 с. Белогорье города Благовещенска. </t>
    </r>
    <r>
      <rPr>
        <b/>
        <sz val="16"/>
        <rFont val="Times New Roman"/>
        <family val="1"/>
        <charset val="204"/>
      </rPr>
      <t>В 2022 году</t>
    </r>
    <r>
      <rPr>
        <sz val="16"/>
        <rFont val="Times New Roman"/>
        <family val="1"/>
        <charset val="204"/>
      </rPr>
      <t xml:space="preserve"> ГАУ «Амургосэкспертиза» </t>
    </r>
    <r>
      <rPr>
        <b/>
        <sz val="16"/>
        <rFont val="Times New Roman"/>
        <family val="1"/>
        <charset val="204"/>
      </rPr>
      <t>выдано отрицательное заключение государственной экспертизы от 01.11.2022 № 28-1-2-3-076724-2022</t>
    </r>
    <r>
      <rPr>
        <sz val="16"/>
        <rFont val="Times New Roman"/>
        <family val="1"/>
        <charset val="204"/>
      </rPr>
      <t xml:space="preserve">. </t>
    </r>
    <r>
      <rPr>
        <b/>
        <sz val="16"/>
        <rFont val="Times New Roman"/>
        <family val="1"/>
        <charset val="204"/>
      </rPr>
      <t>В текущем году</t>
    </r>
    <r>
      <rPr>
        <sz val="16"/>
        <rFont val="Times New Roman"/>
        <family val="1"/>
        <charset val="204"/>
      </rPr>
      <t xml:space="preserve"> между ГАУ «Амургосэкспертиза» и ООО «Южный Проектный Институт» заключен договор от 22.01.2023 № 0108Д-22/Г28-0016556/80-06 (доп. соглашения от 10.03.2023 № 1, от 06.04.2023 № 2 и от 03.05.2023 № 3 - продление сроков в связи с большим объемов выполнения проектных работ) на проведение повторной государственной экспертизы проектной документации и результатов инженерных изысканий в срок до 22.06.2023 – по результатам </t>
    </r>
    <r>
      <rPr>
        <b/>
        <sz val="16"/>
        <rFont val="Times New Roman"/>
        <family val="1"/>
        <charset val="204"/>
      </rPr>
      <t>выдано отрицательное заключение государственной экспертизы от 15.06.2023 № 28-1-2-3-032645-2023.</t>
    </r>
    <r>
      <rPr>
        <sz val="16"/>
        <rFont val="Times New Roman"/>
        <family val="1"/>
        <charset val="204"/>
      </rPr>
      <t xml:space="preserve"> Соответственно между ГАУ «Амургосэкспертиза» и ООО «Южный Проектный Институт» заключен очередной договор от 14.08.2023 № 0088Д-23/Г28-0016556/80-06 (доп. соглашения № 1, № 2 и № 3 </t>
    </r>
    <r>
      <rPr>
        <b/>
        <sz val="16"/>
        <rFont val="Times New Roman"/>
        <family val="1"/>
        <charset val="204"/>
      </rPr>
      <t>с целью продления сроков - до 21.12.2023</t>
    </r>
    <r>
      <rPr>
        <sz val="16"/>
        <rFont val="Times New Roman"/>
        <family val="1"/>
        <charset val="204"/>
      </rPr>
      <t xml:space="preserve">) на проведение повторной экспертизы с целью получения положительного заключения по проектной документации и результатам инженерных изысканий. Параллельно велась работа по внесению изменений в проект планировки территории и проект межевания территории части кварталов Б-15, Б-25 с. Белогорье города Благовещенска на основании корректируемых проектных решений  – 25.09.2023 изменения в проект внесены. По состоянию на 01.01.2024 </t>
    </r>
    <r>
      <rPr>
        <b/>
        <sz val="16"/>
        <rFont val="Times New Roman"/>
        <family val="1"/>
        <charset val="204"/>
      </rPr>
      <t>получено только положительное заключение госэкспертизы от 18.12.2023 по ПДиРИИ (без сметы)</t>
    </r>
    <r>
      <rPr>
        <sz val="16"/>
        <rFont val="Times New Roman"/>
        <family val="1"/>
        <charset val="204"/>
      </rPr>
      <t xml:space="preserve">. В настоящее время проектировщик ООО "ЮПИ" составляет </t>
    </r>
    <r>
      <rPr>
        <b/>
        <sz val="16"/>
        <rFont val="Times New Roman"/>
        <family val="1"/>
        <charset val="204"/>
      </rPr>
      <t xml:space="preserve">сметную документацию </t>
    </r>
    <r>
      <rPr>
        <sz val="16"/>
        <rFont val="Times New Roman"/>
        <family val="1"/>
        <charset val="204"/>
      </rPr>
      <t xml:space="preserve">по проектной документации, прошедшей гос.экспертизу, и планирует направить её на рассмотрение и согласование в МУ "ГУКС" в </t>
    </r>
    <r>
      <rPr>
        <b/>
        <sz val="16"/>
        <rFont val="Times New Roman"/>
        <family val="1"/>
        <charset val="204"/>
      </rPr>
      <t>январе 2024 года</t>
    </r>
    <r>
      <rPr>
        <sz val="16"/>
        <rFont val="Times New Roman"/>
        <family val="1"/>
        <charset val="204"/>
      </rPr>
      <t xml:space="preserve">. </t>
    </r>
    <r>
      <rPr>
        <b/>
        <sz val="16"/>
        <rFont val="Times New Roman"/>
        <family val="1"/>
        <charset val="204"/>
      </rPr>
      <t xml:space="preserve">Планируемый к достижению до 31.12.2023 результат: проект 1 шт. - не достигнут. 
</t>
    </r>
    <r>
      <rPr>
        <sz val="16"/>
        <rFont val="Times New Roman"/>
        <family val="1"/>
        <charset val="204"/>
      </rPr>
      <t xml:space="preserve">
</t>
    </r>
    <r>
      <rPr>
        <b/>
        <sz val="16"/>
        <rFont val="Times New Roman"/>
        <family val="1"/>
        <charset val="204"/>
      </rPr>
      <t xml:space="preserve">
</t>
    </r>
    <r>
      <rPr>
        <sz val="16"/>
        <rFont val="Times New Roman"/>
        <family val="1"/>
        <charset val="204"/>
      </rPr>
      <t xml:space="preserve">
</t>
    </r>
  </si>
  <si>
    <r>
      <rPr>
        <b/>
        <u/>
        <sz val="16"/>
        <rFont val="Times New Roman"/>
        <family val="1"/>
        <charset val="204"/>
      </rPr>
      <t>Освоение средств ОБ составляет 0%.</t>
    </r>
    <r>
      <rPr>
        <sz val="16"/>
        <rFont val="Times New Roman"/>
        <family val="1"/>
        <charset val="204"/>
      </rPr>
      <t xml:space="preserve"> Заказчиком МУ «ГУКС» заключен муниципальный контракт от 26.01.2023 № 14/2023 (дополнительное соглашение от 10.03.2023 № 1, от 24.04.2023 № 2, от 04.05.2023 № 3, от 29.05.2023 № 4, от 06.12.2023 № 5, от 21.12.2023 № 6) с АО «Асфальт» </t>
    </r>
    <r>
      <rPr>
        <b/>
        <sz val="16"/>
        <rFont val="Times New Roman"/>
        <family val="1"/>
        <charset val="204"/>
      </rPr>
      <t xml:space="preserve">на сумму 327 887,01135 тыс. руб. </t>
    </r>
    <r>
      <rPr>
        <sz val="16"/>
        <rFont val="Times New Roman"/>
        <family val="1"/>
        <charset val="204"/>
      </rPr>
      <t xml:space="preserve">на выполнение работ по подготовке проектной и рабочей документации, реконструкции объекта «Реконструкция ул. Тепличная города Благовещенска» 1 этап, начало выполнения работ - 27.01.2023 и </t>
    </r>
    <r>
      <rPr>
        <b/>
        <sz val="16"/>
        <rFont val="Times New Roman"/>
        <family val="1"/>
        <charset val="204"/>
      </rPr>
      <t>окончание</t>
    </r>
    <r>
      <rPr>
        <sz val="16"/>
        <rFont val="Times New Roman"/>
        <family val="1"/>
        <charset val="204"/>
      </rPr>
      <t xml:space="preserve"> </t>
    </r>
    <r>
      <rPr>
        <b/>
        <sz val="16"/>
        <rFont val="Times New Roman"/>
        <family val="1"/>
        <charset val="204"/>
      </rPr>
      <t xml:space="preserve">30.06.2024. </t>
    </r>
    <r>
      <rPr>
        <sz val="16"/>
        <rFont val="Times New Roman"/>
        <family val="1"/>
        <charset val="204"/>
      </rPr>
      <t xml:space="preserve">Место выполнения работ -  ул. Тепличная в границах от ул. Воронкова до Игнатьевского шоссе. В соответствии с пунктом 2.2 контракта стоимость </t>
    </r>
    <r>
      <rPr>
        <b/>
        <sz val="16"/>
        <rFont val="Times New Roman"/>
        <family val="1"/>
        <charset val="204"/>
      </rPr>
      <t>проектных работ (в срок до 31.03.2024)</t>
    </r>
    <r>
      <rPr>
        <sz val="16"/>
        <rFont val="Times New Roman"/>
        <family val="1"/>
        <charset val="204"/>
      </rPr>
      <t xml:space="preserve"> - </t>
    </r>
    <r>
      <rPr>
        <b/>
        <sz val="16"/>
        <rFont val="Times New Roman"/>
        <family val="1"/>
        <charset val="204"/>
      </rPr>
      <t>18 166,02430 тыс. руб</t>
    </r>
    <r>
      <rPr>
        <sz val="16"/>
        <rFont val="Times New Roman"/>
        <family val="1"/>
        <charset val="204"/>
      </rPr>
      <t xml:space="preserve">., </t>
    </r>
    <r>
      <rPr>
        <b/>
        <sz val="16"/>
        <rFont val="Times New Roman"/>
        <family val="1"/>
        <charset val="204"/>
      </rPr>
      <t>работ по реконструкции (в срок до 30.06.2024)</t>
    </r>
    <r>
      <rPr>
        <sz val="16"/>
        <rFont val="Times New Roman"/>
        <family val="1"/>
        <charset val="204"/>
      </rPr>
      <t xml:space="preserve"> - </t>
    </r>
    <r>
      <rPr>
        <b/>
        <sz val="16"/>
        <rFont val="Times New Roman"/>
        <family val="1"/>
        <charset val="204"/>
      </rPr>
      <t>309 720,98705 тыс. руб.</t>
    </r>
    <r>
      <rPr>
        <sz val="16"/>
        <rFont val="Times New Roman"/>
        <family val="1"/>
        <charset val="204"/>
      </rPr>
      <t xml:space="preserve">, размер оплаты в рамках национального проекта «Безопасные качественные дороги» составит </t>
    </r>
    <r>
      <rPr>
        <b/>
        <sz val="16"/>
        <rFont val="Times New Roman"/>
        <family val="1"/>
        <charset val="204"/>
      </rPr>
      <t>222 322,19637 тыс. руб</t>
    </r>
    <r>
      <rPr>
        <sz val="16"/>
        <rFont val="Times New Roman"/>
        <family val="1"/>
        <charset val="204"/>
      </rPr>
      <t xml:space="preserve">., остальная сумма </t>
    </r>
    <r>
      <rPr>
        <b/>
        <sz val="16"/>
        <rFont val="Times New Roman"/>
        <family val="1"/>
        <charset val="204"/>
      </rPr>
      <t xml:space="preserve">105 564,81498 тыс. руб., </t>
    </r>
    <r>
      <rPr>
        <sz val="16"/>
        <rFont val="Times New Roman"/>
        <family val="1"/>
        <charset val="204"/>
      </rPr>
      <t xml:space="preserve">предусмотренная на реконструкцию инженерных сетей будет оплачена в рамках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r>
      <rPr>
        <b/>
        <sz val="16"/>
        <rFont val="Times New Roman"/>
        <family val="1"/>
        <charset val="204"/>
      </rPr>
      <t>Осуществлено авансирование по контракту в размере 66 696,66 тыс.руб. в рамках мероприятия. Сроки по контракту продлены.</t>
    </r>
  </si>
  <si>
    <t xml:space="preserve">Плановый объем финансирования средств городского бюджета в 2023 году был предусмотрен на осуществление строительного контроля по объекту "Реконструкция ул. Тепличная г.Благовещенска" 1 этап (автомобильная дорога). Контракт планировался к заключению после получения положительного заключения государственной экспертизы на проектные работы, но сроки по контракту от 26.01.2023 № 14/2023 с АО «Асфальт» были продлены (проектные работы - в срок до 31.03.2024, работы по реконструкции - в срок до 30.06.2024. 
</t>
  </si>
  <si>
    <r>
      <rPr>
        <b/>
        <u/>
        <sz val="15.6"/>
        <rFont val="Times New Roman"/>
        <family val="1"/>
        <charset val="204"/>
      </rPr>
      <t xml:space="preserve">Освоение средств ОБ составляет 78,8%. </t>
    </r>
    <r>
      <rPr>
        <sz val="15.6"/>
        <rFont val="Times New Roman"/>
        <family val="1"/>
        <charset val="204"/>
      </rPr>
      <t xml:space="preserve">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«Безопасные качественные дороги» заключено </t>
    </r>
    <r>
      <rPr>
        <b/>
        <sz val="15.6"/>
        <rFont val="Times New Roman"/>
        <family val="1"/>
        <charset val="204"/>
      </rPr>
      <t>соглашение от 01.03.2023 № 674-03/С</t>
    </r>
    <r>
      <rPr>
        <sz val="15.6"/>
        <rFont val="Times New Roman"/>
        <family val="1"/>
        <charset val="204"/>
      </rPr>
      <t xml:space="preserve">  (дополнительные соглашения от 06.06.2023 № 674-03/Д1, от 19.12.2023 № 674-12/Д2) о предоставлении </t>
    </r>
    <r>
      <rPr>
        <b/>
        <sz val="15.6"/>
        <rFont val="Times New Roman"/>
        <family val="1"/>
        <charset val="204"/>
      </rPr>
      <t>в 2023-2025 годах иного межбюджетного трансферта</t>
    </r>
    <r>
      <rPr>
        <sz val="15.6"/>
        <rFont val="Times New Roman"/>
        <family val="1"/>
        <charset val="204"/>
      </rPr>
      <t xml:space="preserve">, имеющего целевое назначение, на сумму 1 057 382,92451 тыс. руб., в том числе: </t>
    </r>
    <r>
      <rPr>
        <b/>
        <sz val="15.6"/>
        <rFont val="Times New Roman"/>
        <family val="1"/>
        <charset val="204"/>
      </rPr>
      <t>2023 год - 314 371,77931 тыс.руб.</t>
    </r>
    <r>
      <rPr>
        <sz val="15.6"/>
        <rFont val="Times New Roman"/>
        <family val="1"/>
        <charset val="204"/>
      </rPr>
      <t xml:space="preserve">, 2024 год - 543 011,14520 тыс. руб., 2025 год - 200 000,0 тыс. руб. </t>
    </r>
    <r>
      <rPr>
        <b/>
        <sz val="15.6"/>
        <rFont val="Times New Roman"/>
        <family val="1"/>
        <charset val="204"/>
      </rPr>
      <t>(уровень софинансирования из ОБ - 100%)</t>
    </r>
    <r>
      <rPr>
        <sz val="15.6"/>
        <rFont val="Times New Roman"/>
        <family val="1"/>
        <charset val="204"/>
      </rPr>
      <t xml:space="preserve">. </t>
    </r>
    <r>
      <rPr>
        <b/>
        <sz val="15.6"/>
        <rFont val="Times New Roman"/>
        <family val="1"/>
        <charset val="204"/>
      </rPr>
      <t>Достигнутый до 31.12.2023 результат:</t>
    </r>
    <r>
      <rPr>
        <sz val="15.6"/>
        <rFont val="Times New Roman"/>
        <family val="1"/>
        <charset val="204"/>
      </rPr>
      <t xml:space="preserve"> </t>
    </r>
    <r>
      <rPr>
        <b/>
        <sz val="15.6"/>
        <rFont val="Times New Roman"/>
        <family val="1"/>
        <charset val="204"/>
      </rPr>
      <t xml:space="preserve">ремонт 4-х следующих автомобильных дорог: </t>
    </r>
    <r>
      <rPr>
        <sz val="15.6"/>
        <rFont val="Times New Roman"/>
        <family val="1"/>
        <charset val="204"/>
      </rPr>
      <t xml:space="preserve">1) по ул.Театральная от ул. Шафира до ул. Школьная </t>
    </r>
    <r>
      <rPr>
        <b/>
        <sz val="15.6"/>
        <rFont val="Times New Roman"/>
        <family val="1"/>
        <charset val="204"/>
      </rPr>
      <t>(770 м</t>
    </r>
    <r>
      <rPr>
        <sz val="15.6"/>
        <rFont val="Times New Roman"/>
        <family val="1"/>
        <charset val="204"/>
      </rPr>
      <t>), 2) по ул. Октябрьская от ул. Мухина до ул. Артиллерийская (</t>
    </r>
    <r>
      <rPr>
        <b/>
        <sz val="15.6"/>
        <rFont val="Times New Roman"/>
        <family val="1"/>
        <charset val="204"/>
      </rPr>
      <t>480 м</t>
    </r>
    <r>
      <rPr>
        <sz val="15.6"/>
        <rFont val="Times New Roman"/>
        <family val="1"/>
        <charset val="204"/>
      </rPr>
      <t>), 3) по ул. Тенистая от ул. Кузнечная до ул. Островского (</t>
    </r>
    <r>
      <rPr>
        <b/>
        <sz val="15.6"/>
        <rFont val="Times New Roman"/>
        <family val="1"/>
        <charset val="204"/>
      </rPr>
      <t>660 м</t>
    </r>
    <r>
      <rPr>
        <sz val="15.6"/>
        <rFont val="Times New Roman"/>
        <family val="1"/>
        <charset val="204"/>
      </rPr>
      <t>), 4) по ул. Ленина от ул. Мухина до МАОУ «Школа №22 г.Благовещенска» (</t>
    </r>
    <r>
      <rPr>
        <b/>
        <sz val="15.6"/>
        <rFont val="Times New Roman"/>
        <family val="1"/>
        <charset val="204"/>
      </rPr>
      <t>2 040 м</t>
    </r>
    <r>
      <rPr>
        <sz val="15.6"/>
        <rFont val="Times New Roman"/>
        <family val="1"/>
        <charset val="204"/>
      </rPr>
      <t xml:space="preserve">), и </t>
    </r>
    <r>
      <rPr>
        <b/>
        <sz val="15.6"/>
        <rFont val="Times New Roman"/>
        <family val="1"/>
        <charset val="204"/>
      </rPr>
      <t xml:space="preserve">капитальный ремонт </t>
    </r>
    <r>
      <rPr>
        <sz val="15.6"/>
        <rFont val="Times New Roman"/>
        <family val="1"/>
        <charset val="204"/>
      </rPr>
      <t>дороги по ул. Мухина от ул. Пролетарская до ул. Зейская (</t>
    </r>
    <r>
      <rPr>
        <b/>
        <sz val="15.6"/>
        <rFont val="Times New Roman"/>
        <family val="1"/>
        <charset val="204"/>
      </rPr>
      <t>880 м</t>
    </r>
    <r>
      <rPr>
        <sz val="15.6"/>
        <rFont val="Times New Roman"/>
        <family val="1"/>
        <charset val="204"/>
      </rPr>
      <t xml:space="preserve">) - общая протяженность 5ти дорог, приведенных в 2023 г. к нормативным требованиям после проведения ремонта, составила 4,83 км. Планируемый к достижению до 31.12.2024 результат: подготовка проектной и рабочей документации, реконструкция объекта «Реконструкция ул. Тепличная города Благовещенска» 1 этап (644 м), ремонт дороги по ул. 50 лет Октября от ул. Ленина до ул. Октябрьская (1480 м), ремонт дороги по ул. Ленина от МАОУ «Школа № 22 г. Благовещенска» до ул. Нагорная (630 м), ремонт дороги по ул. Тенистой от ул. Островского до ул. 50 лет Октября (220 м), ремонт дорогии по ул. Амурская от ул. Чайковского до ул. Театральная (без тротуаров) (462 м), ремонт дороги по ул. Мухина от ул. Пролетарская до ж/д переезда (550 м); планируемый к достижению до 31.12.2025 результат: ремонт дороги по ул. Горького от ул. Калинина до ул. Мухина (700 м), ремонт дороги по ул. Театральная от ул. Ленина до ул. Горького (1 300 м). Муниципальным учреждением «Городское управление капитального строительства» (МУ «ГУКС»), выступающим от имени муниципального образования города Благовещенска, именуемым в дальнейшем «Заказчик», по состоянию на 01.01.2024 заключены следующие муниципальные контракты. </t>
    </r>
  </si>
  <si>
    <r>
      <t xml:space="preserve">Освоение средств ФБ составляет 100%, средств ГК - Фонд содействия реформированию ЖКХ - 44,5% </t>
    </r>
    <r>
      <rPr>
        <b/>
        <i/>
        <u/>
        <sz val="16"/>
        <rFont val="Times New Roman"/>
        <family val="1"/>
        <charset val="204"/>
      </rPr>
      <t>(в т.ч. неиспользованный остаток прошлых лет -71,4%</t>
    </r>
    <r>
      <rPr>
        <b/>
        <u/>
        <sz val="16"/>
        <rFont val="Times New Roman"/>
        <family val="1"/>
        <charset val="204"/>
      </rPr>
      <t xml:space="preserve">), ОБ - 10,7% </t>
    </r>
    <r>
      <rPr>
        <b/>
        <i/>
        <u/>
        <sz val="16"/>
        <rFont val="Times New Roman"/>
        <family val="1"/>
        <charset val="204"/>
      </rPr>
      <t>(в т.ч. неиспользованный остаток прошлых лет - 0,9%)</t>
    </r>
    <r>
      <rPr>
        <b/>
        <i/>
        <sz val="16"/>
        <rFont val="Times New Roman"/>
        <family val="1"/>
        <charset val="204"/>
      </rPr>
      <t>.</t>
    </r>
  </si>
  <si>
    <r>
      <t xml:space="preserve">Для достижения национальных целей развития Российской Федерации на период до 2030 года, определенных Указом Президента Российской Федерации от 21.07.2020 № 474 «О национальных целях развития Российской Федерации на период до 2030 года», посредством реализации национальных проектов Российской Федерации, разработанных в соответствии с Указом Президента Российской Федерации от 07.05.2018 № 204 «О национальных целях и стратегических задачах развития Российской Федерации на период до 2024 года», муниципальным образованием городом Благовещенском </t>
    </r>
    <r>
      <rPr>
        <b/>
        <sz val="21"/>
        <rFont val="Times New Roman"/>
        <family val="1"/>
        <charset val="204"/>
      </rPr>
      <t xml:space="preserve">по состоянию на 01.01.2024 </t>
    </r>
    <r>
      <rPr>
        <sz val="21"/>
        <rFont val="Times New Roman"/>
        <family val="1"/>
        <charset val="204"/>
      </rPr>
      <t xml:space="preserve">реализуются мероприятия в рамках </t>
    </r>
    <r>
      <rPr>
        <b/>
        <sz val="21"/>
        <rFont val="Times New Roman"/>
        <family val="1"/>
        <charset val="204"/>
      </rPr>
      <t>7</t>
    </r>
    <r>
      <rPr>
        <sz val="21"/>
        <rFont val="Times New Roman"/>
        <family val="1"/>
        <charset val="204"/>
      </rPr>
      <t xml:space="preserve"> </t>
    </r>
    <r>
      <rPr>
        <b/>
        <sz val="21"/>
        <rFont val="Times New Roman"/>
        <family val="1"/>
        <charset val="204"/>
      </rPr>
      <t xml:space="preserve">региональных проектов Амурской области </t>
    </r>
    <r>
      <rPr>
        <i/>
        <sz val="21"/>
        <rFont val="Times New Roman"/>
        <family val="1"/>
        <charset val="204"/>
      </rPr>
      <t xml:space="preserve">(1.«Культурная среда»; 2.«Современная школа»; 3.«Патриотическое воспитание граждан Российской Федерации»; 4.«Формирование комфортной городской среды»; 5.«Обеспечение устойчивого сокращения непригодного для проживания жилищного фонда»; 6.«Чистая вода»; 7.«Дорожная сеть»), </t>
    </r>
    <r>
      <rPr>
        <sz val="21"/>
        <rFont val="Times New Roman"/>
        <family val="1"/>
        <charset val="204"/>
      </rPr>
      <t xml:space="preserve">направленных на реализацию одноименных </t>
    </r>
    <r>
      <rPr>
        <b/>
        <sz val="21"/>
        <rFont val="Times New Roman"/>
        <family val="1"/>
        <charset val="204"/>
      </rPr>
      <t>федеральных проектов</t>
    </r>
    <r>
      <rPr>
        <sz val="21"/>
        <rFont val="Times New Roman"/>
        <family val="1"/>
        <charset val="204"/>
      </rPr>
      <t xml:space="preserve">, входящих в состав следующих </t>
    </r>
    <r>
      <rPr>
        <b/>
        <sz val="21"/>
        <rFont val="Times New Roman"/>
        <family val="1"/>
        <charset val="204"/>
      </rPr>
      <t>4 национальных проектов Российской Федерации: «Культура», «Образование», «Жилье и городская среда», «Безопасные качественные дороги»</t>
    </r>
    <r>
      <rPr>
        <sz val="21"/>
        <rFont val="Times New Roman"/>
        <family val="1"/>
        <charset val="204"/>
      </rPr>
      <t xml:space="preserve">, финансируемых из федерального и (или) областного бюджетов в рамках государственных программ Российской Федерации и (или) Амурской области. Общая сумма привлеченных средств из вышестоящих бюджетов составляет </t>
    </r>
    <r>
      <rPr>
        <b/>
        <sz val="21"/>
        <rFont val="Times New Roman"/>
        <family val="1"/>
        <charset val="204"/>
      </rPr>
      <t xml:space="preserve">927,46 млн. руб. </t>
    </r>
    <r>
      <rPr>
        <b/>
        <i/>
        <sz val="21"/>
        <rFont val="Times New Roman"/>
        <family val="1"/>
        <charset val="204"/>
      </rPr>
      <t>(в том числе неиспользованный остаток прошлых лет - 339,2 млн. руб.)</t>
    </r>
    <r>
      <rPr>
        <sz val="21"/>
        <rFont val="Times New Roman"/>
        <family val="1"/>
        <charset val="204"/>
      </rPr>
      <t xml:space="preserve">, фактическое финансирование и кассовое исполнение составили 802,3 млн. руб. или 86,5%. Всего объем выполненных работ в стоимостном выражении составил </t>
    </r>
    <r>
      <rPr>
        <b/>
        <sz val="21"/>
        <rFont val="Times New Roman"/>
        <family val="1"/>
        <charset val="204"/>
      </rPr>
      <t>593,26 млн. руб</t>
    </r>
    <r>
      <rPr>
        <sz val="21"/>
        <rFont val="Times New Roman"/>
        <family val="1"/>
        <charset val="204"/>
      </rPr>
      <t>. или 62,5%.</t>
    </r>
    <r>
      <rPr>
        <b/>
        <sz val="21"/>
        <rFont val="Times New Roman"/>
        <family val="1"/>
        <charset val="204"/>
      </rPr>
      <t xml:space="preserve"> Распоряжением администрации города Благовещенска от 28.06.2019 № 107р назначены ответственные за реализацию и представление информации о реализации национальных и региональных проектов на территории города Благовещенска.</t>
    </r>
    <r>
      <rPr>
        <sz val="21"/>
        <rFont val="Times New Roman"/>
        <family val="1"/>
        <charset val="204"/>
      </rPr>
      <t xml:space="preserve">
</t>
    </r>
  </si>
  <si>
    <r>
      <rPr>
        <b/>
        <u/>
        <sz val="17"/>
        <rFont val="Times New Roman"/>
        <family val="1"/>
        <charset val="204"/>
      </rPr>
      <t>Освоение средств ФБ и ОБ составляет 0%</t>
    </r>
    <r>
      <rPr>
        <sz val="17"/>
        <rFont val="Times New Roman"/>
        <family val="1"/>
        <charset val="204"/>
      </rPr>
      <t xml:space="preserve">. 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24.01.2023 № 10701000-1-2023-009 о предоставлении субсидии. </t>
    </r>
    <r>
      <rPr>
        <b/>
        <sz val="17"/>
        <rFont val="Times New Roman"/>
        <family val="1"/>
        <charset val="204"/>
      </rPr>
      <t xml:space="preserve">Планируемый к достижению до 31.12.2024 результат: </t>
    </r>
    <r>
      <rPr>
        <sz val="17"/>
        <rFont val="Times New Roman"/>
        <family val="1"/>
        <charset val="204"/>
      </rPr>
      <t>создание 1 200 новых мест в общеобразовательных организациях благодаря строительству 1 объекта. Между</t>
    </r>
    <r>
      <rPr>
        <b/>
        <sz val="17"/>
        <rFont val="Times New Roman"/>
        <family val="1"/>
        <charset val="204"/>
      </rPr>
      <t xml:space="preserve"> городом Благовещенском </t>
    </r>
    <r>
      <rPr>
        <sz val="17"/>
        <rFont val="Times New Roman"/>
        <family val="1"/>
        <charset val="204"/>
      </rPr>
      <t xml:space="preserve">от имени которого в соответствии с постановлением администрации города Благовещенска от 20.12.2019 № 4387 выступает администрация города Благовещенска </t>
    </r>
    <r>
      <rPr>
        <b/>
        <sz val="17"/>
        <rFont val="Times New Roman"/>
        <family val="1"/>
        <charset val="204"/>
      </rPr>
      <t xml:space="preserve">(далее - концедент) </t>
    </r>
    <r>
      <rPr>
        <sz val="17"/>
        <rFont val="Times New Roman"/>
        <family val="1"/>
        <charset val="204"/>
      </rPr>
      <t>и</t>
    </r>
    <r>
      <rPr>
        <b/>
        <sz val="17"/>
        <rFont val="Times New Roman"/>
        <family val="1"/>
        <charset val="204"/>
      </rPr>
      <t xml:space="preserve"> ООО "ПИК Образовательные проекты - Благовещенск" (далее - концессионер) </t>
    </r>
    <r>
      <rPr>
        <sz val="17"/>
        <rFont val="Times New Roman"/>
        <family val="1"/>
        <charset val="204"/>
      </rPr>
      <t xml:space="preserve">заключено </t>
    </r>
    <r>
      <rPr>
        <b/>
        <sz val="17"/>
        <rFont val="Times New Roman"/>
        <family val="1"/>
        <charset val="204"/>
      </rPr>
      <t>концессионное соглашение от 14.03.2023 № 44  «О создании и эксплуатации объекта образования «Общеобразовательная школа на 1 200 мест в Северном планировочном районе г. Благовещенск, Амурская область»</t>
    </r>
    <r>
      <rPr>
        <sz val="17"/>
        <rFont val="Times New Roman"/>
        <family val="1"/>
        <charset val="204"/>
      </rPr>
      <t xml:space="preserve">, которым предусмотрены денежные обязательства концедента в размере 3 098,89 млн. руб. </t>
    </r>
    <r>
      <rPr>
        <b/>
        <sz val="17"/>
        <rFont val="Times New Roman"/>
        <family val="1"/>
        <charset val="204"/>
      </rPr>
      <t xml:space="preserve">Период строительства объекта 2023-2024 годы. </t>
    </r>
    <r>
      <rPr>
        <sz val="17"/>
        <rFont val="Times New Roman"/>
        <family val="1"/>
        <charset val="204"/>
      </rPr>
      <t xml:space="preserve">Получена банковская гарантия сроком до 31.01.2025. Реализуются мероприятия согласно заключенного концессионного соглашения (далее - КС). По состоянию </t>
    </r>
    <r>
      <rPr>
        <b/>
        <sz val="17"/>
        <rFont val="Times New Roman"/>
        <family val="1"/>
        <charset val="204"/>
      </rPr>
      <t xml:space="preserve">на 01.01.2024 </t>
    </r>
    <r>
      <rPr>
        <sz val="17"/>
        <rFont val="Times New Roman"/>
        <family val="1"/>
        <charset val="204"/>
      </rPr>
      <t xml:space="preserve">концедентом </t>
    </r>
    <r>
      <rPr>
        <b/>
        <sz val="17"/>
        <rFont val="Times New Roman"/>
        <family val="1"/>
        <charset val="204"/>
      </rPr>
      <t>перечислен капитальный грант за 1, 2, 3, 4 кварталы 2023 года на всю сумму.</t>
    </r>
    <r>
      <rPr>
        <sz val="17"/>
        <rFont val="Times New Roman"/>
        <family val="1"/>
        <charset val="204"/>
      </rPr>
      <t xml:space="preserve"> В соответствии с «Дорожной картой» по реализации КС, утвержденной 21.11.2023, Концессионером исполнены в срок мероприятия: - по согласованию проектной документации; - по выполнению подготовительных работ, не требующих получения РНС (устройство ограждения, вертикальной планировке, рытью котлована под фундамент). В нарушение сроков: - Концессионером не получено положительное заключение государственной экспертизы технической части (ПЗЭ ПД) в срок до 15.12.2023 (госэкспертизу ПСД проводит ГАО АО «Амургосэкспертиза», получение положительного заключения будет возможно не ранее января-февраля 2024 года);
- Концессионером и Концедентом не согласованы в срок до 20.11.2023 актуализированные условия финансовой модели проекта с плавающей ставкой и конкретными финансовыми условиями банка. В настоящее время сторонами согласовываются условия нового проекта финансовой модели, проекта дополнительного соглашения к КС, проекта Прямого соглашения, предусмотренные мероприятиями «Дорожной карты». В связи с отставанием сроков получения положительного заключения госэкспертизы ПД, сроки получения РНС и начала СМР сдвигаются.</t>
    </r>
  </si>
  <si>
    <r>
      <rPr>
        <b/>
        <u/>
        <sz val="19"/>
        <rFont val="Times New Roman"/>
        <family val="1"/>
        <charset val="204"/>
      </rPr>
      <t>Освоение средств ФБ и ОБ составляет 100%.</t>
    </r>
    <r>
      <rPr>
        <sz val="19"/>
        <rFont val="Times New Roman"/>
        <family val="1"/>
        <charset val="204"/>
      </rPr>
      <t xml:space="preserve"> В целях реализации нацпроекта «Культура» между администрацией города и Минкультуры области заключено соглашение от 26.01.2023 № 10701000-1-2023-020 (в ред. от 08.09.2023) о предоставлении в 2023 году субсидии из бюджета субъекта РФ местному бюджету в размере 3 390,54415 тыс. руб. (уровень софинансирования 93,49%) на оснащение образовательных учреждений музыкальными инструментами, оборудованием и учебными материалами. Между управлением культуры и </t>
    </r>
    <r>
      <rPr>
        <b/>
        <sz val="19"/>
        <rFont val="Times New Roman"/>
        <family val="1"/>
        <charset val="204"/>
      </rPr>
      <t>МБУДО «ЦДШИ им. М.Ф.Кнауф-Каминской»</t>
    </r>
    <r>
      <rPr>
        <sz val="19"/>
        <rFont val="Times New Roman"/>
        <family val="1"/>
        <charset val="204"/>
      </rPr>
      <t xml:space="preserve"> заключено соглашение от 03.02.2023 № 20-2023-035881 (в ред. от 11.09.2023) о предоставлении субсидии на иные цели в 2023 году в размере 3 390,54415 тыс. руб. на оснащение школы музыкальными инструментами. Предельные объемы финансирования доведены до получателя, заключены и исполнены 3 муниципальных контракта на всю сумму: 1) поставка музыкальных инструментов – пианино Н.Рубинштейн НР-121 и рояль Н.Рубинштейн НР-180 (м/к от 03.03.2023 № 2023.2802 с ООО «Сервисная дистрибьюторская компания Аккорд» на сумму 3172,14105 тыс. руб.); 2) поставка хоровых станков (м/к от 06.03.2023 №2802 с ООО «СЦЕНАПЛЮС» на 200,0 тыс. руб.); 3) поставка учебных материалов (м/к от 15.09.2023 № М-187-2023 с АО «Издательство «Музыка» на 18,4031 тыс. руб.). </t>
    </r>
    <r>
      <rPr>
        <b/>
        <sz val="19"/>
        <rFont val="Times New Roman"/>
        <family val="1"/>
        <charset val="204"/>
      </rPr>
      <t xml:space="preserve">Достигнутый результат: </t>
    </r>
    <r>
      <rPr>
        <sz val="19"/>
        <rFont val="Times New Roman"/>
        <family val="1"/>
        <charset val="204"/>
      </rPr>
      <t xml:space="preserve">оснащено 1 образовательное учреждение в сфере культуры (детская школа искусств по видам искусств и училищ) музыкальными инструментами (пианино Н.Рубинштейн НР-121 и рояль Н.Рубинштейн НР-180), оборудованием (поставка хоровых станков) и учебными материалами - Муниципальное бюджетное учреждение дополнительного образования «Центральная детская школа искусств им. М.Ф. Кнауф-Каминской» по адресу ул. Горького 145. 
</t>
    </r>
  </si>
  <si>
    <t>3.1 Региональный проект Амурской области «Формирование комфортной городской среды»</t>
  </si>
  <si>
    <t>1.1 Федеральный проект «Обеспечение качественно нового уровня развития инфраструктуры культуры» («Культурная среда»)</t>
  </si>
  <si>
    <t xml:space="preserve"> 1.1 Региональный проект Амурской области «Культурная среда»</t>
  </si>
  <si>
    <t>2.1 Региональный проект Амурской области «Современная школа»</t>
  </si>
  <si>
    <t>2.2 Региональный проект Амурской области «Патриотическое воспитание граждан Российской Федерации»</t>
  </si>
  <si>
    <t>3.2 Региональный проект Амурской области «Обеспечение устойчивого сокращения непригодного для проживания жилищного фонда»</t>
  </si>
  <si>
    <r>
      <t xml:space="preserve">4.1 Региональный проект Амурской области  «Региональная и местная дорожная сеть» </t>
    </r>
    <r>
      <rPr>
        <i/>
        <sz val="16"/>
        <rFont val="Times New Roman"/>
        <family val="1"/>
        <charset val="204"/>
      </rPr>
      <t>(краткое наименование: «Дорожная сеть»)</t>
    </r>
  </si>
  <si>
    <r>
      <rPr>
        <b/>
        <u/>
        <sz val="16"/>
        <rFont val="Times New Roman"/>
        <family val="1"/>
        <charset val="204"/>
      </rPr>
      <t xml:space="preserve">Освоение средств ГК - Фонд содействия реформированию ЖКХ составляет 71,2% </t>
    </r>
    <r>
      <rPr>
        <b/>
        <i/>
        <u/>
        <sz val="16"/>
        <rFont val="Times New Roman"/>
        <family val="1"/>
        <charset val="204"/>
      </rPr>
      <t xml:space="preserve">(в т. ч. неиспользованный остаток прошлых лет) </t>
    </r>
    <r>
      <rPr>
        <b/>
        <u/>
        <sz val="16"/>
        <rFont val="Times New Roman"/>
        <family val="1"/>
        <charset val="204"/>
      </rPr>
      <t>и ОБ - 4,4%</t>
    </r>
    <r>
      <rPr>
        <b/>
        <i/>
        <u/>
        <sz val="16"/>
        <rFont val="Times New Roman"/>
        <family val="1"/>
        <charset val="204"/>
      </rPr>
      <t xml:space="preserve"> (в т. ч. неиспользованный остаток прошлых лет - 34,2%). </t>
    </r>
    <r>
      <rPr>
        <sz val="16"/>
        <rFont val="Times New Roman"/>
        <family val="1"/>
        <charset val="204"/>
      </rPr>
      <t xml:space="preserve">В 2023 году бюджетные средства были направлены </t>
    </r>
    <r>
      <rPr>
        <b/>
        <sz val="16"/>
        <rFont val="Times New Roman"/>
        <family val="1"/>
        <charset val="204"/>
      </rPr>
      <t>на бюджетные инвестиции на приобретение объектов недвижимого имущества в государственную (муниципальную) собственность</t>
    </r>
    <r>
      <rPr>
        <sz val="16"/>
        <rFont val="Times New Roman"/>
        <family val="1"/>
        <charset val="204"/>
      </rPr>
      <t xml:space="preserve"> в части стоимости изымаемого земельного участка и стоимости находящихся на нем объектов недвижимого имущества (при их наличии) - вид расходов 412 в соответствии с требованиями Порядка № 82н и письмом Минфина России от 18.10.2023 № 02-05-06/99492. </t>
    </r>
    <r>
      <rPr>
        <b/>
        <sz val="16"/>
        <rFont val="Times New Roman"/>
        <family val="1"/>
        <charset val="204"/>
      </rPr>
      <t xml:space="preserve">1) </t>
    </r>
    <r>
      <rPr>
        <sz val="16"/>
        <rFont val="Times New Roman"/>
        <family val="1"/>
        <charset val="204"/>
      </rPr>
      <t>В рамках</t>
    </r>
    <r>
      <rPr>
        <b/>
        <sz val="16"/>
        <rFont val="Times New Roman"/>
        <family val="1"/>
        <charset val="204"/>
      </rPr>
      <t xml:space="preserve">  </t>
    </r>
    <r>
      <rPr>
        <sz val="16"/>
        <rFont val="Times New Roman"/>
        <family val="1"/>
        <charset val="204"/>
      </rPr>
      <t>мероприятия было предусмотрено</t>
    </r>
    <r>
      <rPr>
        <b/>
        <sz val="16"/>
        <rFont val="Times New Roman"/>
        <family val="1"/>
        <charset val="204"/>
      </rPr>
      <t xml:space="preserve"> </t>
    </r>
    <r>
      <rPr>
        <sz val="16"/>
        <rFont val="Times New Roman"/>
        <family val="1"/>
        <charset val="204"/>
      </rPr>
      <t xml:space="preserve">приобретение жилых помещений по заключенным в 2022 году МКУ «БГАЖЦ» муниципальным контрактам на общую сумму 123 986,898 тыс. руб.  (от 03.08.2022 №Ф.2022.0302 на сумму 19 891 746,00 руб., от 03.08.2022 №Ф.2022.0303 на сумму 18 353 394,00 руб., от 03.08.2022 №Ф.2022.0305 на сумму 19 752 867,00 руб., от 03.08.2022 №Ф.2022.0306 на сумму 19 752 867,00 руб., от 03.08.2022 №Ф.2022.0304 на сумму 19 581 939,00 руб., от 15.08.2022 №Ф.2022.0314 на сумму 15 575 814,00 руб., от 15.08.2022 №Ф.2022.0315 на сумму 11 078 271,00 руб.) с </t>
    </r>
    <r>
      <rPr>
        <b/>
        <sz val="16"/>
        <rFont val="Times New Roman"/>
        <family val="1"/>
        <charset val="204"/>
      </rPr>
      <t>АО Специализированный застройщик «Амурстрой»</t>
    </r>
    <r>
      <rPr>
        <sz val="16"/>
        <rFont val="Times New Roman"/>
        <family val="1"/>
        <charset val="204"/>
      </rPr>
      <t xml:space="preserve">, на </t>
    </r>
    <r>
      <rPr>
        <b/>
        <sz val="16"/>
        <rFont val="Times New Roman"/>
        <family val="1"/>
        <charset val="204"/>
      </rPr>
      <t>приобретение благоустроенных 29 жилых квартир, созданных в будущем</t>
    </r>
    <r>
      <rPr>
        <sz val="16"/>
        <rFont val="Times New Roman"/>
        <family val="1"/>
        <charset val="204"/>
      </rPr>
      <t xml:space="preserve">  (за исключением площади балконов, лоджий, веранд и террас) – не менее 1 242,9 кв. м., по которым </t>
    </r>
    <r>
      <rPr>
        <b/>
        <sz val="16"/>
        <rFont val="Times New Roman"/>
        <family val="1"/>
        <charset val="204"/>
      </rPr>
      <t>в 2022 году осуществлено авансирование</t>
    </r>
    <r>
      <rPr>
        <sz val="16"/>
        <rFont val="Times New Roman"/>
        <family val="1"/>
        <charset val="204"/>
      </rPr>
      <t xml:space="preserve"> в размере 50% - 61 993,449 тыс.руб. Срок приобретения объектов недвижимости: с момента заключения контрактов до 01.12.2023.</t>
    </r>
    <r>
      <rPr>
        <b/>
        <sz val="16"/>
        <rFont val="Times New Roman"/>
        <family val="1"/>
        <charset val="204"/>
      </rPr>
      <t xml:space="preserve"> В 2023 году произведена окончательная оплата контрактов, квартиры переданы в муниципальную собственность. 2) </t>
    </r>
    <r>
      <rPr>
        <sz val="16"/>
        <rFont val="Times New Roman"/>
        <family val="1"/>
        <charset val="204"/>
      </rPr>
      <t>МКУ «БГАЖЦ» заключены 14 контрактов от 10.08.2023 на</t>
    </r>
    <r>
      <rPr>
        <b/>
        <sz val="16"/>
        <rFont val="Times New Roman"/>
        <family val="1"/>
        <charset val="204"/>
      </rPr>
      <t xml:space="preserve"> приобретение 14 квартир путем участия в долевом строительстве</t>
    </r>
    <r>
      <rPr>
        <sz val="16"/>
        <rFont val="Times New Roman"/>
        <family val="1"/>
        <charset val="204"/>
      </rPr>
      <t xml:space="preserve"> с </t>
    </r>
    <r>
      <rPr>
        <b/>
        <sz val="16"/>
        <rFont val="Times New Roman"/>
        <family val="1"/>
        <charset val="204"/>
      </rPr>
      <t>ООО «Специализированный застройщик «ПИК Благовещенск»</t>
    </r>
    <r>
      <rPr>
        <sz val="16"/>
        <rFont val="Times New Roman"/>
        <family val="1"/>
        <charset val="204"/>
      </rPr>
      <t xml:space="preserve"> на </t>
    </r>
    <r>
      <rPr>
        <b/>
        <sz val="16"/>
        <rFont val="Times New Roman"/>
        <family val="1"/>
        <charset val="204"/>
      </rPr>
      <t>сумму 48 683,7 тыс. руб.</t>
    </r>
    <r>
      <rPr>
        <sz val="16"/>
        <rFont val="Times New Roman"/>
        <family val="1"/>
        <charset val="204"/>
      </rPr>
      <t xml:space="preserve"> и после регистрации контрактов в Росреестре осуществлено </t>
    </r>
    <r>
      <rPr>
        <b/>
        <sz val="16"/>
        <rFont val="Times New Roman"/>
        <family val="1"/>
        <charset val="204"/>
      </rPr>
      <t>авансирование по 1 этапу в размере 50% - 24 341,828 тыс. руб.</t>
    </r>
    <r>
      <rPr>
        <sz val="16"/>
        <rFont val="Times New Roman"/>
        <family val="1"/>
        <charset val="204"/>
      </rPr>
      <t xml:space="preserve"> </t>
    </r>
    <r>
      <rPr>
        <b/>
        <sz val="16"/>
        <rFont val="Times New Roman"/>
        <family val="1"/>
        <charset val="204"/>
      </rPr>
      <t>и по 2 этапу в размере 40% - 19 473,5 тыс. руб.</t>
    </r>
    <r>
      <rPr>
        <sz val="16"/>
        <rFont val="Times New Roman"/>
        <family val="1"/>
        <charset val="204"/>
      </rPr>
      <t xml:space="preserve">, оплата 3 этапа - 4 868,4 тыс. руб. будет после </t>
    </r>
    <r>
      <rPr>
        <b/>
        <sz val="16"/>
        <rFont val="Times New Roman"/>
        <family val="1"/>
        <charset val="204"/>
      </rPr>
      <t>передачи квартир в муниципальную собственность в декабре 2024 года)</t>
    </r>
    <r>
      <rPr>
        <sz val="16"/>
        <rFont val="Times New Roman"/>
        <family val="1"/>
        <charset val="204"/>
      </rPr>
      <t xml:space="preserve">. По состоянию </t>
    </r>
    <r>
      <rPr>
        <b/>
        <sz val="16"/>
        <rFont val="Times New Roman"/>
        <family val="1"/>
        <charset val="204"/>
      </rPr>
      <t xml:space="preserve">на 01.01.2024 </t>
    </r>
    <r>
      <rPr>
        <sz val="16"/>
        <rFont val="Times New Roman"/>
        <family val="1"/>
        <charset val="204"/>
      </rPr>
      <t xml:space="preserve">количество граждан, переселяемых из аварийного жилищного фонда (в результате приобретения жилых помещений), составило </t>
    </r>
    <r>
      <rPr>
        <b/>
        <sz val="16"/>
        <rFont val="Times New Roman"/>
        <family val="1"/>
        <charset val="204"/>
      </rPr>
      <t>80 чел</t>
    </r>
    <r>
      <rPr>
        <sz val="16"/>
        <rFont val="Times New Roman"/>
        <family val="1"/>
        <charset val="204"/>
      </rPr>
      <t xml:space="preserve">. из планируемых 86 чел. Площадь расселенных аварийных домов (в результате приобретения жилых помещений) составила </t>
    </r>
    <r>
      <rPr>
        <b/>
        <sz val="16"/>
        <rFont val="Times New Roman"/>
        <family val="1"/>
        <charset val="204"/>
      </rPr>
      <t>1,06 тыс. кв. м</t>
    </r>
    <r>
      <rPr>
        <sz val="16"/>
        <rFont val="Times New Roman"/>
        <family val="1"/>
        <charset val="204"/>
      </rPr>
      <t xml:space="preserve"> из планируемой 1,13 тыс. кв. м. Остаток неосвоенных средств обусловлен тем, что в связи с непредвиденными обстоятельствами (наличие судебных споров, неизвестны места пребывания собственников, открыты наследственные дела, запрещение регистрации) в рамках V этапа Программы расселены не все планируемые на 2023 год жилые помещения.             
</t>
    </r>
  </si>
  <si>
    <r>
      <rPr>
        <b/>
        <u/>
        <sz val="16"/>
        <rFont val="Times New Roman"/>
        <family val="1"/>
        <charset val="204"/>
      </rPr>
      <t xml:space="preserve">Освоение средств ГК - Фонд содействия реформированию ЖКХ составляет 44,5% </t>
    </r>
    <r>
      <rPr>
        <b/>
        <i/>
        <u/>
        <sz val="16"/>
        <rFont val="Times New Roman"/>
        <family val="1"/>
        <charset val="204"/>
      </rPr>
      <t>(в т. ч. неиспользованный остаток прошлых лет - 71,4%)</t>
    </r>
    <r>
      <rPr>
        <b/>
        <u/>
        <sz val="16"/>
        <rFont val="Times New Roman"/>
        <family val="1"/>
        <charset val="204"/>
      </rPr>
      <t xml:space="preserve"> и ОБ - 5,3% </t>
    </r>
    <r>
      <rPr>
        <b/>
        <i/>
        <u/>
        <sz val="16"/>
        <rFont val="Times New Roman"/>
        <family val="1"/>
        <charset val="204"/>
      </rPr>
      <t>(в т. ч. неиспользованный остаток прошлых лет - 34,2%)</t>
    </r>
    <r>
      <rPr>
        <b/>
        <u/>
        <sz val="16"/>
        <rFont val="Times New Roman"/>
        <family val="1"/>
        <charset val="204"/>
      </rPr>
      <t>.</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t>
    </r>
    <r>
      <rPr>
        <b/>
        <sz val="16"/>
        <rFont val="Times New Roman"/>
        <family val="1"/>
        <charset val="204"/>
      </rPr>
      <t xml:space="preserve">заключено соглашение от 01.01.2022 № 01-39-4053 (дополнительные соглашения от 16.05.2022, от 23.09.2022, от 14.12.2022, от 15.02.2023, от 05.04.2023, от 25.04.2023, от 05.06.2023, от 31.07.2023, от 31.10.2023, от 30.11.2023) </t>
    </r>
    <r>
      <rPr>
        <sz val="16"/>
        <rFont val="Times New Roman"/>
        <family val="1"/>
        <charset val="204"/>
      </rPr>
      <t xml:space="preserve">о предоставлении в 2022-2024 годах </t>
    </r>
    <r>
      <rPr>
        <b/>
        <sz val="16"/>
        <rFont val="Times New Roman"/>
        <family val="1"/>
        <charset val="204"/>
      </rPr>
      <t>субсидии</t>
    </r>
    <r>
      <rPr>
        <sz val="16"/>
        <rFont val="Times New Roman"/>
        <family val="1"/>
        <charset val="204"/>
      </rPr>
      <t xml:space="preserve"> </t>
    </r>
    <r>
      <rPr>
        <b/>
        <sz val="16"/>
        <rFont val="Times New Roman"/>
        <family val="1"/>
        <charset val="204"/>
      </rPr>
      <t>из областного бюджета</t>
    </r>
    <r>
      <rPr>
        <sz val="16"/>
        <rFont val="Times New Roman"/>
        <family val="1"/>
        <charset val="204"/>
      </rPr>
      <t xml:space="preserve"> </t>
    </r>
    <r>
      <rPr>
        <b/>
        <sz val="16"/>
        <rFont val="Times New Roman"/>
        <family val="1"/>
        <charset val="204"/>
      </rPr>
      <t xml:space="preserve">на реализацию V этапа (2023 - 1 марта 2024 года) </t>
    </r>
    <r>
      <rPr>
        <sz val="16"/>
        <rFont val="Times New Roman"/>
        <family val="1"/>
        <charset val="204"/>
      </rPr>
      <t>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 - Программа), на обеспечение мероприятий по переселению граждан из аварийного жилищного фонда,</t>
    </r>
    <r>
      <rPr>
        <b/>
        <sz val="16"/>
        <rFont val="Times New Roman"/>
        <family val="1"/>
        <charset val="204"/>
      </rPr>
      <t xml:space="preserve"> </t>
    </r>
    <r>
      <rPr>
        <sz val="16"/>
        <rFont val="Times New Roman"/>
        <family val="1"/>
        <charset val="204"/>
      </rPr>
      <t>в размере</t>
    </r>
    <r>
      <rPr>
        <b/>
        <sz val="16"/>
        <rFont val="Times New Roman"/>
        <family val="1"/>
        <charset val="204"/>
      </rPr>
      <t xml:space="preserve"> </t>
    </r>
    <r>
      <rPr>
        <sz val="16"/>
        <rFont val="Times New Roman"/>
        <family val="1"/>
        <charset val="204"/>
      </rPr>
      <t>299 997,574 тыс. руб.</t>
    </r>
    <r>
      <rPr>
        <b/>
        <sz val="16"/>
        <rFont val="Times New Roman"/>
        <family val="1"/>
        <charset val="204"/>
      </rPr>
      <t xml:space="preserve"> </t>
    </r>
    <r>
      <rPr>
        <sz val="16"/>
        <rFont val="Times New Roman"/>
        <family val="1"/>
        <charset val="204"/>
      </rPr>
      <t xml:space="preserve">(в том числе: в 2022 году - 291 326,21738 тыс. руб. (в т.ч. средства ГК - Фонда - 288 087,674 тыс. руб., ОБ - 2 629,931 тыс. руб., ГБ - 608,61238 тыс. руб.), </t>
    </r>
    <r>
      <rPr>
        <b/>
        <sz val="16"/>
        <rFont val="Times New Roman"/>
        <family val="1"/>
        <charset val="204"/>
      </rPr>
      <t xml:space="preserve">в 2023 году - 2 391,36362 тыс. руб. (ГБ), </t>
    </r>
    <r>
      <rPr>
        <sz val="16"/>
        <rFont val="Times New Roman"/>
        <family val="1"/>
        <charset val="204"/>
      </rPr>
      <t xml:space="preserve">в 2024 году - 6 279,993 тыс. руб. (ОБ)) от общего объема бюджетных ассигнований, предусматриваемых в бюджете города на финансовое обеспечение расходных обязательств - 299 997,574 тыс. руб. (в том числе: в 2022 году - 293 717,581 тыс. руб., в 2023 году - 6 279,993 тыс. руб.), уровень софинансирования 99%. </t>
    </r>
    <r>
      <rPr>
        <b/>
        <sz val="16"/>
        <rFont val="Times New Roman"/>
        <family val="1"/>
        <charset val="204"/>
      </rPr>
      <t xml:space="preserve">Планируемый к достижению до 1 марта 2024 года результат (целевой показатель): </t>
    </r>
    <r>
      <rPr>
        <sz val="16"/>
        <rFont val="Times New Roman"/>
        <family val="1"/>
        <charset val="204"/>
      </rPr>
      <t xml:space="preserve">площадь аварийного жилищного фонда, из которого подлежат переселению граждане по V этапу Программы и на который доводится субсидия, составляет </t>
    </r>
    <r>
      <rPr>
        <b/>
        <sz val="16"/>
        <rFont val="Times New Roman"/>
        <family val="1"/>
        <charset val="204"/>
      </rPr>
      <t xml:space="preserve">не менее 3 717,19  кв. м - 100%. </t>
    </r>
    <r>
      <rPr>
        <sz val="16"/>
        <rFont val="Times New Roman"/>
        <family val="1"/>
        <charset val="204"/>
      </rPr>
      <t>Стороны при выполнении условий соглашения исходят из того, что заключение муниципальных контрактов, соглашений, договоров об изъятии жилых помещений у собственников в аварийных многоквартирных домах (далее – муниципальные контракты) осуществляется на</t>
    </r>
    <r>
      <rPr>
        <b/>
        <sz val="16"/>
        <rFont val="Times New Roman"/>
        <family val="1"/>
        <charset val="204"/>
      </rPr>
      <t xml:space="preserve"> приобретение жилых помещений</t>
    </r>
    <r>
      <rPr>
        <sz val="16"/>
        <rFont val="Times New Roman"/>
        <family val="1"/>
        <charset val="204"/>
      </rPr>
      <t xml:space="preserve"> в многоквартирных домах (в том числе в многоквартирных домах, строительство которых не завершено, включая многоквартирные дома, строящиеся (создаваемые) с привлечением денежных средств граждан и (или) юридических лиц) или в домах, указанных в пункте 2 части 2 статьи 49 Градостроительного кодекса РФ, на </t>
    </r>
    <r>
      <rPr>
        <b/>
        <sz val="16"/>
        <rFont val="Times New Roman"/>
        <family val="1"/>
        <charset val="204"/>
      </rPr>
      <t>строительство</t>
    </r>
    <r>
      <rPr>
        <sz val="16"/>
        <rFont val="Times New Roman"/>
        <family val="1"/>
        <charset val="204"/>
      </rPr>
      <t xml:space="preserve"> таких домов, а также на </t>
    </r>
    <r>
      <rPr>
        <b/>
        <sz val="16"/>
        <rFont val="Times New Roman"/>
        <family val="1"/>
        <charset val="204"/>
      </rPr>
      <t>выплату</t>
    </r>
    <r>
      <rPr>
        <sz val="16"/>
        <rFont val="Times New Roman"/>
        <family val="1"/>
        <charset val="204"/>
      </rPr>
      <t xml:space="preserve"> лицам, в чьей собственности находятся жилые помещения, входящие в аварийный жилищный фонд,</t>
    </r>
    <r>
      <rPr>
        <b/>
        <sz val="16"/>
        <rFont val="Times New Roman"/>
        <family val="1"/>
        <charset val="204"/>
      </rPr>
      <t xml:space="preserve"> возмещения</t>
    </r>
    <r>
      <rPr>
        <sz val="16"/>
        <rFont val="Times New Roman"/>
        <family val="1"/>
        <charset val="204"/>
      </rPr>
      <t xml:space="preserve"> за изымаемые жилые помещения в соответствии со статьей 32 Жилищного кодекса РФ, в целях реализации V этапа Программы и переселения граждан из аварийного жилищного фонда, признанного таковым до 01.01.2017 и включенного в Программу. Расходные обязательства муниципального образования, в целях софинансирования которых предоставляется Субсидия, установлены постановлением администрации города Благовещенска  Амурской области от 05.04.2013 № 1727 «Об утверждении муниципальной адресной программы «Переселение граждан из аварийного жилищного фонда на территории города Благовещенска в 2013 - 2025 годах». Муниципальное образование обязуется обеспечить переселение граждан из аварийного жилищного фонда и оформление в муниципальную собственность предоставляемых жилых помещений. </t>
    </r>
    <r>
      <rPr>
        <b/>
        <sz val="16"/>
        <rFont val="Times New Roman"/>
        <family val="1"/>
        <charset val="204"/>
      </rPr>
      <t>До 20.12.2022</t>
    </r>
    <r>
      <rPr>
        <sz val="16"/>
        <rFont val="Times New Roman"/>
        <family val="1"/>
        <charset val="204"/>
      </rPr>
      <t xml:space="preserve"> обеспечить заключение муниципальных контрактов для расселения не менее 90% и </t>
    </r>
    <r>
      <rPr>
        <b/>
        <sz val="16"/>
        <rFont val="Times New Roman"/>
        <family val="1"/>
        <charset val="204"/>
      </rPr>
      <t xml:space="preserve">до 01.06.2023 </t>
    </r>
    <r>
      <rPr>
        <sz val="16"/>
        <rFont val="Times New Roman"/>
        <family val="1"/>
        <charset val="204"/>
      </rPr>
      <t xml:space="preserve">не менее 100% аварийного жилищного фонда от общего объема бюджетных ассигнований. По состоянию </t>
    </r>
    <r>
      <rPr>
        <b/>
        <sz val="16"/>
        <rFont val="Times New Roman"/>
        <family val="1"/>
        <charset val="204"/>
      </rPr>
      <t>на 01.01.2024</t>
    </r>
    <r>
      <rPr>
        <sz val="16"/>
        <rFont val="Times New Roman"/>
        <family val="1"/>
        <charset val="204"/>
      </rPr>
      <t xml:space="preserve"> </t>
    </r>
    <r>
      <rPr>
        <b/>
        <sz val="16"/>
        <rFont val="Times New Roman"/>
        <family val="1"/>
        <charset val="204"/>
      </rPr>
      <t>количество граждан, переселяемых из аварийного жилищного фонда, составило 118 чел.</t>
    </r>
    <r>
      <rPr>
        <sz val="16"/>
        <rFont val="Times New Roman"/>
        <family val="1"/>
        <charset val="204"/>
      </rPr>
      <t xml:space="preserve"> из планируемых 163 чел. </t>
    </r>
    <r>
      <rPr>
        <b/>
        <sz val="16"/>
        <rFont val="Times New Roman"/>
        <family val="1"/>
        <charset val="204"/>
      </rPr>
      <t>Площадь расселенных аварийных домов составила 1,47 тыс. кв. м</t>
    </r>
    <r>
      <rPr>
        <sz val="16"/>
        <rFont val="Times New Roman"/>
        <family val="1"/>
        <charset val="204"/>
      </rPr>
      <t xml:space="preserve"> из планируемой 2,2 тыс. кв. м. Остаток неосвоенных средств обусловлен тем, что в связи с непредвиденными обстоятельствами (наличие судебных споров, неизвестны места пребывания собственников, открыты наследственные дела, запрещение регистрации) в рамках V этапа Программы расселены не все планируемые на 2023 год жилые помещения.             </t>
    </r>
  </si>
  <si>
    <r>
      <rPr>
        <b/>
        <u/>
        <sz val="16"/>
        <rFont val="Times New Roman"/>
        <family val="1"/>
        <charset val="204"/>
      </rPr>
      <t xml:space="preserve">Освоение средств ГК - Фонд содействия реформированию ЖКХ составляет 2,1% </t>
    </r>
    <r>
      <rPr>
        <b/>
        <i/>
        <sz val="16"/>
        <rFont val="Times New Roman"/>
        <family val="1"/>
        <charset val="204"/>
      </rPr>
      <t>(</t>
    </r>
    <r>
      <rPr>
        <b/>
        <i/>
        <u/>
        <sz val="16"/>
        <rFont val="Times New Roman"/>
        <family val="1"/>
        <charset val="204"/>
      </rPr>
      <t>в т. ч. неиспользованный остаток прошлых лет - 83,1%)</t>
    </r>
    <r>
      <rPr>
        <b/>
        <u/>
        <sz val="16"/>
        <rFont val="Times New Roman"/>
        <family val="1"/>
        <charset val="204"/>
      </rPr>
      <t xml:space="preserve"> и ОБ - 21,8%</t>
    </r>
    <r>
      <rPr>
        <sz val="16"/>
        <rFont val="Times New Roman"/>
        <family val="1"/>
        <charset val="204"/>
      </rPr>
      <t xml:space="preserve">. В 2023 году бюджетные средства были направлены на </t>
    </r>
    <r>
      <rPr>
        <b/>
        <sz val="16"/>
        <rFont val="Times New Roman"/>
        <family val="1"/>
        <charset val="204"/>
      </rPr>
      <t>уплату иных платежей</t>
    </r>
    <r>
      <rPr>
        <sz val="16"/>
        <rFont val="Times New Roman"/>
        <family val="1"/>
        <charset val="204"/>
      </rPr>
      <t xml:space="preserve"> в части возмещения гражданам убытков и упущенной выгоды в случае их возникновения при изъятии земельных участков - вид расходов 853 в соответствии с требованиями Порядка формирования и применения кодов бюджетной классификации РФ, их структурой и принципами назначения, утвержденными приказом Министерства финансов РФ от 24.05.2022 № 82н (далее - Порядок № 82н), и письмом Минфина России от 18.10.2023 № 02-05-06/99492. По состоянию </t>
    </r>
    <r>
      <rPr>
        <b/>
        <sz val="16"/>
        <rFont val="Times New Roman"/>
        <family val="1"/>
        <charset val="204"/>
      </rPr>
      <t>на 01.01.2024</t>
    </r>
    <r>
      <rPr>
        <sz val="16"/>
        <rFont val="Times New Roman"/>
        <family val="1"/>
        <charset val="204"/>
      </rPr>
      <t xml:space="preserve"> количество граждан, переселяемых из аварийного жилищного фонда в соответствии со статьей 32 Жилищного кодекса РФ, составило 38 чел. из планируемых 77 чел. Площадь расселенных аварийных домов в соответствии со статьей 32 Жилищного кодекса РФ составила 0,41 тыс. кв. м из планируемой 1,07 тыс. кв. м. Остаток неосвоенных средств обусловлен тем, что в связи с непредвиденными обстоятельствами (наличие судебных споров, неизвестны места пребывания собственников, открыты наследственные дела, запрещение регистрации) в рамках V этапа Программы расселены не все планируемые на 2023 год жилые помещения.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</si>
</sst>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0">
    <font>
      <sz val="11"/>
      <color theme="1"/>
      <name val="Calibri"/>
      <family val="2"/>
      <scheme val="minor"/>
    </font>
    <font>
      <sz val="11"/>
      <color theme="1"/>
      <name val="Calibri"/>
      <family val="2"/>
      <charset val="204"/>
      <scheme val="minor"/>
    </font>
    <font>
      <sz val="12"/>
      <name val="Calibri"/>
      <family val="2"/>
    </font>
    <font>
      <sz val="14"/>
      <name val="Times New Roman"/>
      <family val="1"/>
      <charset val="204"/>
    </font>
    <font>
      <i/>
      <sz val="12"/>
      <name val="Calibri"/>
      <family val="2"/>
    </font>
    <font>
      <b/>
      <i/>
      <sz val="12"/>
      <name val="Calibri"/>
      <family val="2"/>
    </font>
    <font>
      <b/>
      <sz val="12"/>
      <name val="Calibri"/>
      <family val="2"/>
    </font>
    <font>
      <sz val="14"/>
      <name val="Calibri"/>
      <family val="2"/>
      <scheme val="minor"/>
    </font>
    <font>
      <i/>
      <sz val="14"/>
      <name val="Times New Roman"/>
      <family val="1"/>
      <charset val="204"/>
    </font>
    <font>
      <sz val="12"/>
      <color theme="1"/>
      <name val="Times New Roman"/>
      <family val="2"/>
      <charset val="204"/>
    </font>
    <font>
      <sz val="10"/>
      <name val="Arial Cyr"/>
      <charset val="204"/>
    </font>
    <font>
      <sz val="9"/>
      <color indexed="81"/>
      <name val="Tahoma"/>
      <family val="2"/>
      <charset val="204"/>
    </font>
    <font>
      <b/>
      <sz val="9"/>
      <color indexed="81"/>
      <name val="Tahoma"/>
      <family val="2"/>
      <charset val="204"/>
    </font>
    <font>
      <sz val="16"/>
      <name val="Times New Roman"/>
      <family val="1"/>
      <charset val="204"/>
    </font>
    <font>
      <b/>
      <sz val="16"/>
      <name val="Times New Roman"/>
      <family val="1"/>
      <charset val="204"/>
    </font>
    <font>
      <i/>
      <sz val="16"/>
      <name val="Times New Roman"/>
      <family val="1"/>
      <charset val="204"/>
    </font>
    <font>
      <b/>
      <i/>
      <sz val="16"/>
      <name val="Times New Roman"/>
      <family val="1"/>
      <charset val="204"/>
    </font>
    <font>
      <sz val="24"/>
      <name val="Times New Roman"/>
      <family val="1"/>
      <charset val="204"/>
    </font>
    <font>
      <b/>
      <sz val="22"/>
      <name val="Times New Roman"/>
      <family val="1"/>
      <charset val="204"/>
    </font>
    <font>
      <sz val="19"/>
      <name val="Times New Roman"/>
      <family val="1"/>
      <charset val="204"/>
    </font>
    <font>
      <b/>
      <sz val="19"/>
      <name val="Times New Roman"/>
      <family val="1"/>
      <charset val="204"/>
    </font>
    <font>
      <b/>
      <sz val="16"/>
      <name val="Calibri"/>
      <family val="2"/>
      <scheme val="minor"/>
    </font>
    <font>
      <sz val="16"/>
      <name val="Calibri"/>
      <family val="2"/>
    </font>
    <font>
      <b/>
      <u/>
      <sz val="16"/>
      <name val="Times New Roman"/>
      <family val="1"/>
      <charset val="204"/>
    </font>
    <font>
      <sz val="16"/>
      <name val="Calibri"/>
      <family val="2"/>
      <scheme val="minor"/>
    </font>
    <font>
      <b/>
      <u/>
      <sz val="19"/>
      <name val="Times New Roman"/>
      <family val="1"/>
      <charset val="204"/>
    </font>
    <font>
      <sz val="19"/>
      <name val="Calibri"/>
      <family val="2"/>
      <scheme val="minor"/>
    </font>
    <font>
      <sz val="15.6"/>
      <name val="Times New Roman"/>
      <family val="1"/>
      <charset val="204"/>
    </font>
    <font>
      <b/>
      <u/>
      <sz val="15.6"/>
      <name val="Times New Roman"/>
      <family val="1"/>
      <charset val="204"/>
    </font>
    <font>
      <b/>
      <sz val="15.6"/>
      <name val="Times New Roman"/>
      <family val="1"/>
      <charset val="204"/>
    </font>
    <font>
      <sz val="15.6"/>
      <name val="Calibri"/>
      <family val="2"/>
      <scheme val="minor"/>
    </font>
    <font>
      <sz val="21"/>
      <name val="Times New Roman"/>
      <family val="1"/>
      <charset val="204"/>
    </font>
    <font>
      <b/>
      <sz val="21"/>
      <name val="Times New Roman"/>
      <family val="1"/>
      <charset val="204"/>
    </font>
    <font>
      <i/>
      <sz val="21"/>
      <name val="Times New Roman"/>
      <family val="1"/>
      <charset val="204"/>
    </font>
    <font>
      <b/>
      <i/>
      <u/>
      <sz val="16"/>
      <name val="Times New Roman"/>
      <family val="1"/>
      <charset val="204"/>
    </font>
    <font>
      <i/>
      <sz val="16"/>
      <name val="Calibri"/>
      <family val="2"/>
    </font>
    <font>
      <sz val="12"/>
      <name val="Calibri"/>
      <family val="2"/>
      <charset val="204"/>
    </font>
    <font>
      <sz val="18"/>
      <name val="Times New Roman"/>
      <family val="1"/>
      <charset val="204"/>
    </font>
    <font>
      <b/>
      <u/>
      <sz val="18"/>
      <name val="Times New Roman"/>
      <family val="1"/>
      <charset val="204"/>
    </font>
    <font>
      <b/>
      <sz val="18"/>
      <name val="Times New Roman"/>
      <family val="1"/>
      <charset val="204"/>
    </font>
    <font>
      <sz val="18"/>
      <name val="Calibri"/>
      <family val="2"/>
      <scheme val="minor"/>
    </font>
    <font>
      <sz val="28"/>
      <name val="Calibri"/>
      <family val="2"/>
    </font>
    <font>
      <sz val="17"/>
      <name val="Times New Roman"/>
      <family val="1"/>
      <charset val="204"/>
    </font>
    <font>
      <b/>
      <u/>
      <sz val="17"/>
      <name val="Times New Roman"/>
      <family val="1"/>
      <charset val="204"/>
    </font>
    <font>
      <b/>
      <sz val="17"/>
      <name val="Times New Roman"/>
      <family val="1"/>
      <charset val="204"/>
    </font>
    <font>
      <sz val="17"/>
      <name val="Calibri"/>
      <family val="2"/>
      <scheme val="minor"/>
    </font>
    <font>
      <b/>
      <i/>
      <sz val="21"/>
      <name val="Times New Roman"/>
      <family val="1"/>
      <charset val="204"/>
    </font>
    <font>
      <sz val="18"/>
      <name val="Times New Roman, Times, serif"/>
    </font>
    <font>
      <sz val="11"/>
      <name val="Calibri"/>
      <family val="2"/>
      <scheme val="minor"/>
    </font>
    <font>
      <b/>
      <sz val="2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7">
    <xf numFmtId="0" fontId="0" fillId="0" borderId="0"/>
    <xf numFmtId="0" fontId="9" fillId="0" borderId="0"/>
    <xf numFmtId="0" fontId="9" fillId="0" borderId="0"/>
    <xf numFmtId="0" fontId="10" fillId="0" borderId="0"/>
    <xf numFmtId="0" fontId="1" fillId="0" borderId="0"/>
    <xf numFmtId="0" fontId="10" fillId="0" borderId="0"/>
    <xf numFmtId="0" fontId="10" fillId="0" borderId="0"/>
  </cellStyleXfs>
  <cellXfs count="149">
    <xf numFmtId="0" fontId="0" fillId="0" borderId="0" xfId="0"/>
    <xf numFmtId="4" fontId="14"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0" fontId="14" fillId="0" borderId="1" xfId="0" applyFont="1" applyFill="1" applyBorder="1" applyAlignment="1">
      <alignment horizontal="right" vertical="center" wrapText="1"/>
    </xf>
    <xf numFmtId="4" fontId="15" fillId="0" borderId="1" xfId="0" applyNumberFormat="1" applyFont="1" applyFill="1" applyBorder="1" applyAlignment="1">
      <alignment horizontal="center" vertical="center" wrapText="1"/>
    </xf>
    <xf numFmtId="0" fontId="2" fillId="0" borderId="0" xfId="0" applyFont="1" applyFill="1"/>
    <xf numFmtId="0" fontId="4" fillId="0" borderId="0" xfId="0" applyFont="1" applyFill="1"/>
    <xf numFmtId="0" fontId="5" fillId="0" borderId="0" xfId="0" applyFont="1" applyFill="1"/>
    <xf numFmtId="0" fontId="6" fillId="0" borderId="0" xfId="0" applyFont="1" applyFill="1"/>
    <xf numFmtId="0" fontId="2" fillId="0" borderId="0" xfId="0" applyFont="1" applyFill="1" applyAlignment="1">
      <alignment horizontal="center"/>
    </xf>
    <xf numFmtId="0" fontId="2" fillId="0" borderId="0" xfId="0" applyFont="1" applyFill="1" applyAlignment="1">
      <alignment horizontal="right"/>
    </xf>
    <xf numFmtId="0" fontId="2" fillId="0" borderId="0" xfId="0" applyFont="1" applyFill="1" applyAlignment="1">
      <alignment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22" fillId="0" borderId="0" xfId="0" applyFont="1" applyFill="1"/>
    <xf numFmtId="0" fontId="22" fillId="0" borderId="0" xfId="0" applyFont="1" applyFill="1" applyAlignment="1">
      <alignment horizontal="center" vertical="center"/>
    </xf>
    <xf numFmtId="0" fontId="2" fillId="0" borderId="0" xfId="0" applyFont="1" applyFill="1" applyAlignment="1">
      <alignment horizontal="right" vertical="center"/>
    </xf>
    <xf numFmtId="0" fontId="36" fillId="0" borderId="0" xfId="0" applyFont="1" applyFill="1"/>
    <xf numFmtId="0" fontId="13" fillId="0" borderId="1" xfId="0" applyFont="1" applyFill="1" applyBorder="1" applyAlignment="1">
      <alignment horizontal="right" vertical="center" wrapText="1"/>
    </xf>
    <xf numFmtId="0" fontId="35" fillId="0" borderId="0" xfId="0" applyFont="1" applyFill="1" applyAlignment="1">
      <alignment horizontal="right"/>
    </xf>
    <xf numFmtId="164" fontId="35" fillId="0" borderId="0" xfId="0" applyNumberFormat="1" applyFont="1" applyFill="1" applyAlignment="1">
      <alignment horizontal="right"/>
    </xf>
    <xf numFmtId="0" fontId="8"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right" vertical="top" wrapText="1"/>
    </xf>
    <xf numFmtId="0" fontId="15" fillId="0" borderId="1" xfId="0" applyFont="1" applyFill="1" applyBorder="1" applyAlignment="1">
      <alignment horizontal="right" vertical="top"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right" vertical="top" wrapText="1"/>
    </xf>
    <xf numFmtId="164" fontId="15"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2" fillId="0" borderId="0" xfId="0" applyFont="1" applyFill="1" applyAlignment="1">
      <alignment horizontal="left"/>
    </xf>
    <xf numFmtId="4" fontId="14" fillId="0" borderId="1"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5" fillId="0" borderId="0" xfId="0" applyNumberFormat="1" applyFont="1" applyFill="1"/>
    <xf numFmtId="4" fontId="6" fillId="0" borderId="0" xfId="0" applyNumberFormat="1" applyFont="1" applyFill="1"/>
    <xf numFmtId="0" fontId="4" fillId="0" borderId="0" xfId="0" applyFont="1" applyFill="1" applyAlignment="1">
      <alignment horizontal="left" vertical="top" wrapText="1"/>
    </xf>
    <xf numFmtId="4" fontId="15" fillId="0" borderId="1"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vertical="top" wrapText="1"/>
    </xf>
    <xf numFmtId="0" fontId="17" fillId="0" borderId="0" xfId="0" applyFont="1" applyFill="1" applyAlignment="1">
      <alignment horizontal="right"/>
    </xf>
    <xf numFmtId="164" fontId="2" fillId="0" borderId="0" xfId="0" applyNumberFormat="1" applyFont="1" applyFill="1"/>
    <xf numFmtId="0" fontId="18" fillId="0" borderId="0" xfId="0" applyFont="1" applyFill="1" applyAlignment="1">
      <alignment horizontal="right" vertical="center"/>
    </xf>
    <xf numFmtId="4" fontId="2" fillId="0" borderId="0" xfId="0" applyNumberFormat="1" applyFont="1" applyFill="1" applyAlignment="1">
      <alignment horizontal="left" vertical="top"/>
    </xf>
    <xf numFmtId="0" fontId="2" fillId="0" borderId="0" xfId="0" applyFont="1" applyFill="1" applyAlignment="1">
      <alignment horizontal="center" vertical="top"/>
    </xf>
    <xf numFmtId="0" fontId="41" fillId="0" borderId="0" xfId="0" applyFont="1" applyFill="1"/>
    <xf numFmtId="0" fontId="2" fillId="0" borderId="0" xfId="0" applyFont="1" applyFill="1" applyAlignment="1">
      <alignment wrapText="1"/>
    </xf>
    <xf numFmtId="0" fontId="47" fillId="0" borderId="0" xfId="0" applyFont="1" applyFill="1"/>
    <xf numFmtId="0" fontId="14"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4" fillId="5" borderId="1" xfId="0" applyFont="1" applyFill="1" applyBorder="1" applyAlignment="1">
      <alignment horizontal="right" vertical="center" wrapText="1"/>
    </xf>
    <xf numFmtId="0" fontId="14" fillId="5" borderId="1" xfId="0" applyFont="1" applyFill="1" applyBorder="1" applyAlignment="1">
      <alignment horizontal="right" vertical="top" wrapText="1"/>
    </xf>
    <xf numFmtId="0" fontId="15" fillId="5" borderId="1" xfId="0" applyFont="1" applyFill="1" applyBorder="1" applyAlignment="1">
      <alignment horizontal="right" vertical="top" wrapText="1"/>
    </xf>
    <xf numFmtId="0" fontId="15" fillId="5" borderId="1" xfId="0" applyFont="1" applyFill="1" applyBorder="1" applyAlignment="1">
      <alignment horizontal="right" vertical="center" wrapText="1"/>
    </xf>
    <xf numFmtId="0" fontId="13" fillId="5" borderId="1" xfId="0" applyFont="1" applyFill="1" applyBorder="1" applyAlignment="1">
      <alignment horizontal="right" vertical="center" wrapText="1"/>
    </xf>
    <xf numFmtId="0" fontId="13" fillId="5" borderId="1" xfId="0" applyFont="1" applyFill="1" applyBorder="1" applyAlignment="1">
      <alignment horizontal="left" vertical="top" wrapText="1"/>
    </xf>
    <xf numFmtId="0" fontId="2" fillId="0" borderId="0" xfId="0" applyFont="1" applyFill="1" applyAlignment="1">
      <alignment horizontal="left" vertical="top" wrapText="1"/>
    </xf>
    <xf numFmtId="0" fontId="15" fillId="0" borderId="0" xfId="0" applyNumberFormat="1" applyFont="1" applyFill="1" applyAlignment="1">
      <alignment horizontal="left" vertical="top" wrapText="1"/>
    </xf>
    <xf numFmtId="164" fontId="13" fillId="0" borderId="5" xfId="0" applyNumberFormat="1" applyFont="1" applyFill="1" applyBorder="1" applyAlignment="1">
      <alignment horizontal="center" vertical="center" wrapText="1"/>
    </xf>
    <xf numFmtId="164" fontId="13" fillId="0" borderId="6"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49" fillId="0" borderId="0" xfId="0" applyFont="1" applyFill="1" applyAlignment="1">
      <alignment horizontal="center" vertical="center"/>
    </xf>
    <xf numFmtId="0" fontId="2" fillId="0" borderId="10" xfId="0" applyFont="1" applyFill="1" applyBorder="1" applyAlignment="1">
      <alignment horizontal="left" vertical="top" wrapText="1"/>
    </xf>
    <xf numFmtId="0" fontId="2" fillId="0" borderId="0" xfId="0" applyFont="1" applyFill="1" applyAlignment="1">
      <alignment horizontal="left" vertical="top" wrapText="1"/>
    </xf>
    <xf numFmtId="0" fontId="15" fillId="0" borderId="9" xfId="0" applyFont="1" applyFill="1" applyBorder="1" applyAlignment="1">
      <alignment horizontal="left" vertical="top" wrapText="1"/>
    </xf>
    <xf numFmtId="0" fontId="15" fillId="0" borderId="0" xfId="0" applyNumberFormat="1" applyFont="1" applyFill="1" applyAlignment="1">
      <alignment horizontal="left" vertical="top" wrapText="1"/>
    </xf>
    <xf numFmtId="0" fontId="13" fillId="0" borderId="0" xfId="0" applyNumberFormat="1" applyFont="1" applyFill="1" applyAlignment="1">
      <alignment horizontal="left" vertical="top" wrapText="1"/>
    </xf>
    <xf numFmtId="164" fontId="13" fillId="0" borderId="5" xfId="0" applyNumberFormat="1" applyFont="1" applyFill="1" applyBorder="1" applyAlignment="1">
      <alignment horizontal="center" vertical="center" wrapText="1"/>
    </xf>
    <xf numFmtId="164" fontId="13" fillId="0" borderId="6" xfId="0" applyNumberFormat="1" applyFont="1" applyFill="1" applyBorder="1" applyAlignment="1">
      <alignment horizontal="center" vertical="center" wrapText="1"/>
    </xf>
    <xf numFmtId="164" fontId="13" fillId="0" borderId="7" xfId="0" applyNumberFormat="1" applyFont="1" applyFill="1" applyBorder="1" applyAlignment="1">
      <alignment horizontal="center" vertical="center"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27"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5"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4" borderId="5"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xf numFmtId="0" fontId="2" fillId="0" borderId="0" xfId="0" applyFont="1" applyFill="1" applyAlignment="1">
      <alignment vertical="center" wrapText="1"/>
    </xf>
    <xf numFmtId="0" fontId="48" fillId="0" borderId="0" xfId="0" applyFont="1" applyFill="1" applyAlignment="1">
      <alignment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64" fontId="23" fillId="0" borderId="1" xfId="0" applyNumberFormat="1" applyFont="1" applyFill="1" applyBorder="1" applyAlignment="1">
      <alignment horizontal="left" vertical="top" wrapText="1"/>
    </xf>
    <xf numFmtId="164" fontId="14" fillId="0" borderId="1" xfId="0" applyNumberFormat="1" applyFont="1" applyFill="1" applyBorder="1" applyAlignment="1">
      <alignment horizontal="left" vertical="top"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3"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24" fillId="4" borderId="1"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24" fillId="2" borderId="1" xfId="0" applyFont="1" applyFill="1" applyBorder="1" applyAlignment="1">
      <alignment horizontal="center" vertical="top"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9"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14"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42" fillId="0" borderId="1" xfId="0" applyFont="1" applyFill="1" applyBorder="1" applyAlignment="1">
      <alignment horizontal="left" vertical="top" wrapText="1"/>
    </xf>
    <xf numFmtId="0" fontId="45" fillId="0" borderId="1" xfId="0" applyFont="1" applyFill="1" applyBorder="1" applyAlignment="1">
      <alignment horizontal="left" vertical="top"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4" fontId="13" fillId="0" borderId="7"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3"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37" fillId="0" borderId="1" xfId="0" applyFont="1" applyFill="1" applyBorder="1" applyAlignment="1">
      <alignment horizontal="left" vertical="top" wrapText="1"/>
    </xf>
    <xf numFmtId="0" fontId="40" fillId="0" borderId="1" xfId="0" applyFont="1" applyFill="1" applyBorder="1" applyAlignment="1">
      <alignment horizontal="left" vertical="top" wrapText="1"/>
    </xf>
    <xf numFmtId="0" fontId="21" fillId="0" borderId="6" xfId="0" applyFont="1" applyFill="1" applyBorder="1" applyAlignment="1">
      <alignment horizontal="center" vertical="top" wrapText="1"/>
    </xf>
    <xf numFmtId="0" fontId="21" fillId="0" borderId="7" xfId="0" applyFont="1" applyFill="1" applyBorder="1" applyAlignment="1">
      <alignment horizontal="center" vertical="top" wrapText="1"/>
    </xf>
    <xf numFmtId="164" fontId="13" fillId="0" borderId="5"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14" fillId="3" borderId="1" xfId="0" applyFont="1" applyFill="1" applyBorder="1" applyAlignment="1">
      <alignment horizontal="center" vertical="top" wrapText="1"/>
    </xf>
    <xf numFmtId="0" fontId="31"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7">
    <cellStyle name="Обычный" xfId="0" builtinId="0"/>
    <cellStyle name="Обычный 2" xfId="6"/>
    <cellStyle name="Обычный 3" xfId="3"/>
    <cellStyle name="Обычный 3 2" xfId="5"/>
    <cellStyle name="Обычный 4" xfId="4"/>
    <cellStyle name="Обычный 5" xfId="2"/>
    <cellStyle name="Обычный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1.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0.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S371"/>
  <sheetViews>
    <sheetView tabSelected="1" view="pageBreakPreview" zoomScale="70" zoomScaleNormal="55" zoomScaleSheetLayoutView="70" workbookViewId="0">
      <selection activeCell="A3" sqref="A3"/>
    </sheetView>
  </sheetViews>
  <sheetFormatPr defaultColWidth="9.140625" defaultRowHeight="21"/>
  <cols>
    <col min="1" max="1" width="55.140625" style="21" customWidth="1"/>
    <col min="2" max="2" width="21.140625" style="7" customWidth="1"/>
    <col min="3" max="3" width="23.85546875" style="7" customWidth="1"/>
    <col min="4" max="4" width="21" style="7" customWidth="1"/>
    <col min="5" max="5" width="18.7109375" style="7" customWidth="1"/>
    <col min="6" max="6" width="14.7109375" style="7" customWidth="1"/>
    <col min="7" max="7" width="19.28515625" style="7" customWidth="1"/>
    <col min="8" max="8" width="14.42578125" style="7" customWidth="1"/>
    <col min="9" max="9" width="18.7109375" style="7" customWidth="1"/>
    <col min="10" max="10" width="123.140625" style="33" customWidth="1"/>
    <col min="11" max="11" width="15.7109375" style="7" customWidth="1"/>
    <col min="12" max="12" width="59.7109375" style="7" customWidth="1"/>
    <col min="13" max="16384" width="9.140625" style="7"/>
  </cols>
  <sheetData>
    <row r="2" spans="1:12" ht="24" customHeight="1">
      <c r="A2" s="64" t="s">
        <v>92</v>
      </c>
      <c r="B2" s="64"/>
      <c r="C2" s="64"/>
      <c r="D2" s="64"/>
      <c r="E2" s="64"/>
      <c r="F2" s="64"/>
      <c r="G2" s="64"/>
      <c r="H2" s="64"/>
      <c r="I2" s="64"/>
      <c r="J2" s="64"/>
    </row>
    <row r="3" spans="1:12" ht="24" customHeight="1">
      <c r="B3" s="40"/>
      <c r="C3" s="40"/>
      <c r="D3" s="40"/>
      <c r="E3" s="40"/>
      <c r="J3" s="42"/>
    </row>
    <row r="4" spans="1:12" ht="30" customHeight="1">
      <c r="A4" s="22"/>
      <c r="B4" s="43"/>
      <c r="C4" s="43"/>
      <c r="D4" s="43"/>
      <c r="E4" s="43"/>
      <c r="F4" s="43"/>
      <c r="G4" s="43"/>
      <c r="J4" s="44" t="s">
        <v>13</v>
      </c>
    </row>
    <row r="5" spans="1:12" ht="28.15" customHeight="1">
      <c r="A5" s="143" t="s">
        <v>37</v>
      </c>
      <c r="B5" s="144" t="s">
        <v>65</v>
      </c>
      <c r="C5" s="144" t="s">
        <v>44</v>
      </c>
      <c r="D5" s="146" t="s">
        <v>10</v>
      </c>
      <c r="E5" s="146" t="s">
        <v>45</v>
      </c>
      <c r="F5" s="146" t="s">
        <v>11</v>
      </c>
      <c r="G5" s="146" t="s">
        <v>6</v>
      </c>
      <c r="H5" s="146" t="s">
        <v>12</v>
      </c>
      <c r="I5" s="144" t="s">
        <v>79</v>
      </c>
      <c r="J5" s="143" t="s">
        <v>32</v>
      </c>
    </row>
    <row r="6" spans="1:12" ht="159.75" customHeight="1">
      <c r="A6" s="143"/>
      <c r="B6" s="145"/>
      <c r="C6" s="145"/>
      <c r="D6" s="147"/>
      <c r="E6" s="147"/>
      <c r="F6" s="147"/>
      <c r="G6" s="147"/>
      <c r="H6" s="148"/>
      <c r="I6" s="145"/>
      <c r="J6" s="143"/>
    </row>
    <row r="7" spans="1:12" s="8" customFormat="1" ht="19.5" customHeight="1">
      <c r="A7" s="23">
        <v>1</v>
      </c>
      <c r="B7" s="23">
        <v>2</v>
      </c>
      <c r="C7" s="23">
        <v>3</v>
      </c>
      <c r="D7" s="23">
        <v>4</v>
      </c>
      <c r="E7" s="23">
        <v>5</v>
      </c>
      <c r="F7" s="23">
        <v>6</v>
      </c>
      <c r="G7" s="23">
        <v>7</v>
      </c>
      <c r="H7" s="23">
        <v>8</v>
      </c>
      <c r="I7" s="23">
        <v>9</v>
      </c>
      <c r="J7" s="23">
        <v>10</v>
      </c>
    </row>
    <row r="8" spans="1:12" ht="63.75" customHeight="1">
      <c r="A8" s="24" t="s">
        <v>93</v>
      </c>
      <c r="B8" s="1">
        <f>B10+B11+B14+B17</f>
        <v>949032.04912999994</v>
      </c>
      <c r="C8" s="1">
        <f>C10+C11+C14+C17</f>
        <v>813784.65854000009</v>
      </c>
      <c r="D8" s="3">
        <f>C8/B8*100</f>
        <v>85.748912198067046</v>
      </c>
      <c r="E8" s="1">
        <f>E10+E11+E14+E17</f>
        <v>813784.65854000009</v>
      </c>
      <c r="F8" s="3">
        <f>E8/B8*100</f>
        <v>85.748912198067046</v>
      </c>
      <c r="G8" s="1">
        <f>G10+G11+G14+G17</f>
        <v>593260.67969000014</v>
      </c>
      <c r="H8" s="3">
        <f>G8/B8*100</f>
        <v>62.51218599349265</v>
      </c>
      <c r="I8" s="1">
        <f>B8-G8</f>
        <v>355771.36943999981</v>
      </c>
      <c r="J8" s="142" t="s">
        <v>107</v>
      </c>
    </row>
    <row r="9" spans="1:12" ht="81.75" hidden="1" customHeight="1">
      <c r="A9" s="62" t="s">
        <v>66</v>
      </c>
      <c r="B9" s="122"/>
      <c r="C9" s="123"/>
      <c r="D9" s="123"/>
      <c r="E9" s="123"/>
      <c r="F9" s="124"/>
      <c r="G9" s="2"/>
      <c r="H9" s="31"/>
      <c r="I9" s="2"/>
      <c r="J9" s="142"/>
    </row>
    <row r="10" spans="1:12" s="9" customFormat="1" ht="28.5" customHeight="1">
      <c r="A10" s="5" t="s">
        <v>3</v>
      </c>
      <c r="B10" s="1">
        <f t="shared" ref="B10:C12" si="0">B22+B32</f>
        <v>217548.69371000002</v>
      </c>
      <c r="C10" s="1">
        <f t="shared" si="0"/>
        <v>217548.69371000002</v>
      </c>
      <c r="D10" s="3">
        <f>C10/B10*100</f>
        <v>100</v>
      </c>
      <c r="E10" s="1">
        <f>E22+E32</f>
        <v>217548.69371000002</v>
      </c>
      <c r="F10" s="3">
        <f t="shared" ref="F10:F17" si="1">E10/B10*100</f>
        <v>100</v>
      </c>
      <c r="G10" s="1">
        <f>G22+G32</f>
        <v>111999.88472</v>
      </c>
      <c r="H10" s="3">
        <f t="shared" ref="H10:H17" si="2">G10/B10*100</f>
        <v>51.482673975188163</v>
      </c>
      <c r="I10" s="1">
        <f t="shared" ref="I10:I17" si="3">B10-G10</f>
        <v>105548.80899000002</v>
      </c>
      <c r="J10" s="142"/>
    </row>
    <row r="11" spans="1:12" s="9" customFormat="1" ht="45" customHeight="1">
      <c r="A11" s="25" t="s">
        <v>50</v>
      </c>
      <c r="B11" s="1">
        <f t="shared" si="0"/>
        <v>256561.73409000001</v>
      </c>
      <c r="C11" s="1">
        <f t="shared" si="0"/>
        <v>157986.77413999999</v>
      </c>
      <c r="D11" s="3">
        <f t="shared" ref="D11:D12" si="4">C11/B11*100</f>
        <v>61.578463639702164</v>
      </c>
      <c r="E11" s="1">
        <f>E23+E33</f>
        <v>157986.77413999999</v>
      </c>
      <c r="F11" s="3">
        <f t="shared" si="1"/>
        <v>61.578463639702164</v>
      </c>
      <c r="G11" s="1">
        <f>G23+G33</f>
        <v>114171.42626000001</v>
      </c>
      <c r="H11" s="3">
        <f t="shared" si="2"/>
        <v>44.500566955144407</v>
      </c>
      <c r="I11" s="1">
        <f t="shared" si="3"/>
        <v>142390.30783000001</v>
      </c>
      <c r="J11" s="142"/>
    </row>
    <row r="12" spans="1:12" s="9" customFormat="1" ht="49.5" customHeight="1">
      <c r="A12" s="26" t="s">
        <v>46</v>
      </c>
      <c r="B12" s="6">
        <f t="shared" si="0"/>
        <v>159920.09917</v>
      </c>
      <c r="C12" s="6">
        <f t="shared" si="0"/>
        <v>157986.77413999999</v>
      </c>
      <c r="D12" s="30">
        <f t="shared" si="4"/>
        <v>98.791068139630895</v>
      </c>
      <c r="E12" s="6">
        <f>E24+E34</f>
        <v>157986.77413999999</v>
      </c>
      <c r="F12" s="30">
        <f t="shared" si="1"/>
        <v>98.791068139630895</v>
      </c>
      <c r="G12" s="6">
        <f>G24+G34</f>
        <v>114171.42626000001</v>
      </c>
      <c r="H12" s="30">
        <f t="shared" si="2"/>
        <v>71.392793559133722</v>
      </c>
      <c r="I12" s="6">
        <f t="shared" si="3"/>
        <v>45748.672909999994</v>
      </c>
      <c r="J12" s="142"/>
      <c r="K12" s="36"/>
      <c r="L12" s="36"/>
    </row>
    <row r="13" spans="1:12" s="9" customFormat="1" ht="84.75" hidden="1" customHeight="1">
      <c r="A13" s="62" t="s">
        <v>36</v>
      </c>
      <c r="B13" s="122"/>
      <c r="C13" s="123"/>
      <c r="D13" s="123"/>
      <c r="E13" s="123"/>
      <c r="F13" s="124"/>
      <c r="G13" s="2"/>
      <c r="H13" s="31"/>
      <c r="I13" s="2"/>
      <c r="J13" s="142"/>
    </row>
    <row r="14" spans="1:12" s="9" customFormat="1" ht="27" customHeight="1">
      <c r="A14" s="5" t="s">
        <v>40</v>
      </c>
      <c r="B14" s="1">
        <f>B26+B35</f>
        <v>453348.16436</v>
      </c>
      <c r="C14" s="1">
        <f>C26+C35</f>
        <v>426761.30336000002</v>
      </c>
      <c r="D14" s="3">
        <f t="shared" ref="D14:D17" si="5">C14/B14*100</f>
        <v>94.135443111910874</v>
      </c>
      <c r="E14" s="1">
        <f>E26+E35</f>
        <v>426761.30336000002</v>
      </c>
      <c r="F14" s="3">
        <f t="shared" si="1"/>
        <v>94.135443111910874</v>
      </c>
      <c r="G14" s="1">
        <f>G26+G35</f>
        <v>356726.19747000001</v>
      </c>
      <c r="H14" s="3">
        <f t="shared" si="2"/>
        <v>78.687028097620512</v>
      </c>
      <c r="I14" s="1">
        <f t="shared" si="3"/>
        <v>96621.966889999982</v>
      </c>
      <c r="J14" s="142"/>
    </row>
    <row r="15" spans="1:12" s="9" customFormat="1" ht="57" customHeight="1">
      <c r="A15" s="4" t="s">
        <v>60</v>
      </c>
      <c r="B15" s="6">
        <f>B27+B36</f>
        <v>179252.47917000001</v>
      </c>
      <c r="C15" s="6">
        <f t="shared" ref="C15:E15" si="6">C27+C36</f>
        <v>155928.44787999999</v>
      </c>
      <c r="D15" s="30">
        <f t="shared" si="5"/>
        <v>86.988168086713102</v>
      </c>
      <c r="E15" s="6">
        <f t="shared" si="6"/>
        <v>155928.44787999999</v>
      </c>
      <c r="F15" s="30">
        <f t="shared" si="1"/>
        <v>86.988168086713102</v>
      </c>
      <c r="G15" s="6">
        <f>G27+G36</f>
        <v>112113.1</v>
      </c>
      <c r="H15" s="30">
        <f t="shared" si="2"/>
        <v>62.544797438295873</v>
      </c>
      <c r="I15" s="6">
        <f t="shared" si="3"/>
        <v>67139.37917</v>
      </c>
      <c r="J15" s="142"/>
    </row>
    <row r="16" spans="1:12" s="9" customFormat="1" ht="83.25" hidden="1" customHeight="1">
      <c r="A16" s="62" t="s">
        <v>36</v>
      </c>
      <c r="B16" s="122"/>
      <c r="C16" s="123"/>
      <c r="D16" s="123"/>
      <c r="E16" s="123"/>
      <c r="F16" s="124"/>
      <c r="G16" s="2"/>
      <c r="H16" s="31"/>
      <c r="I16" s="2"/>
      <c r="J16" s="142"/>
    </row>
    <row r="17" spans="1:14" ht="24.75" customHeight="1">
      <c r="A17" s="20" t="s">
        <v>2</v>
      </c>
      <c r="B17" s="2">
        <f>B29+B37</f>
        <v>21573.456969999999</v>
      </c>
      <c r="C17" s="2">
        <f>C29+C37</f>
        <v>11487.88733</v>
      </c>
      <c r="D17" s="31">
        <f t="shared" si="5"/>
        <v>53.250099629257519</v>
      </c>
      <c r="E17" s="2">
        <f>E29+E37</f>
        <v>11487.88733</v>
      </c>
      <c r="F17" s="31">
        <f t="shared" si="1"/>
        <v>53.250099629257519</v>
      </c>
      <c r="G17" s="2">
        <f>G29+G37</f>
        <v>10363.17124</v>
      </c>
      <c r="H17" s="31">
        <f t="shared" si="2"/>
        <v>48.036674207620052</v>
      </c>
      <c r="I17" s="2">
        <f t="shared" si="3"/>
        <v>11210.28573</v>
      </c>
      <c r="J17" s="142"/>
    </row>
    <row r="18" spans="1:14" ht="84.75" hidden="1" customHeight="1">
      <c r="A18" s="62" t="s">
        <v>36</v>
      </c>
      <c r="B18" s="122"/>
      <c r="C18" s="123"/>
      <c r="D18" s="123"/>
      <c r="E18" s="123"/>
      <c r="F18" s="124"/>
      <c r="G18" s="2"/>
      <c r="H18" s="31"/>
      <c r="I18" s="2"/>
      <c r="J18" s="142"/>
    </row>
    <row r="19" spans="1:14" ht="27" customHeight="1">
      <c r="A19" s="27" t="s">
        <v>15</v>
      </c>
      <c r="B19" s="138"/>
      <c r="C19" s="139"/>
      <c r="D19" s="139"/>
      <c r="E19" s="139"/>
      <c r="F19" s="139"/>
      <c r="G19" s="139"/>
      <c r="H19" s="139"/>
      <c r="I19" s="140"/>
      <c r="J19" s="142"/>
    </row>
    <row r="20" spans="1:14" ht="45.75" customHeight="1">
      <c r="A20" s="50" t="s">
        <v>7</v>
      </c>
      <c r="B20" s="1">
        <f>B22+B23+B26+B29</f>
        <v>471643.22018</v>
      </c>
      <c r="C20" s="1">
        <f>C22+C23+C26+C29</f>
        <v>437123.02670999995</v>
      </c>
      <c r="D20" s="3">
        <f t="shared" ref="D20:D29" si="7">C20/B20*100</f>
        <v>92.680867233324037</v>
      </c>
      <c r="E20" s="1">
        <f>E22+E23+E26+E29</f>
        <v>437123.02670999995</v>
      </c>
      <c r="F20" s="3">
        <f t="shared" ref="F20:F37" si="8">E20/B20*100</f>
        <v>92.680867233324037</v>
      </c>
      <c r="G20" s="1">
        <f>G22+G23+G26+G29</f>
        <v>217193.85861000002</v>
      </c>
      <c r="H20" s="3">
        <f>G20/B20*100</f>
        <v>46.050457065217479</v>
      </c>
      <c r="I20" s="1">
        <f>B20-G20</f>
        <v>254449.36156999998</v>
      </c>
      <c r="J20" s="142"/>
      <c r="K20" s="40"/>
      <c r="L20" s="40"/>
      <c r="M20" s="40"/>
      <c r="N20" s="40"/>
    </row>
    <row r="21" spans="1:14" ht="81" hidden="1" customHeight="1">
      <c r="A21" s="51" t="s">
        <v>66</v>
      </c>
      <c r="B21" s="122"/>
      <c r="C21" s="123"/>
      <c r="D21" s="123"/>
      <c r="E21" s="123"/>
      <c r="F21" s="124"/>
      <c r="G21" s="2"/>
      <c r="H21" s="31"/>
      <c r="I21" s="2"/>
      <c r="J21" s="142"/>
    </row>
    <row r="22" spans="1:14" s="10" customFormat="1" ht="33" customHeight="1">
      <c r="A22" s="52" t="s">
        <v>0</v>
      </c>
      <c r="B22" s="1">
        <f>B77+B84+B139+B150+B177+B192+B196</f>
        <v>105073.3</v>
      </c>
      <c r="C22" s="1">
        <f>C77+C84+C139+C150+C177+C192+C196</f>
        <v>105073.3</v>
      </c>
      <c r="D22" s="3">
        <f>C22/B22*100</f>
        <v>100</v>
      </c>
      <c r="E22" s="1">
        <f>E77+E84+E139+E150+E177+E192+E196</f>
        <v>105073.3</v>
      </c>
      <c r="F22" s="3">
        <f t="shared" si="8"/>
        <v>100</v>
      </c>
      <c r="G22" s="1">
        <f>G77+G84+G139+G150+G177+G192+G196</f>
        <v>0</v>
      </c>
      <c r="H22" s="3">
        <f t="shared" ref="H22:H27" si="9">G22/B22*100</f>
        <v>0</v>
      </c>
      <c r="I22" s="1">
        <f t="shared" ref="I22:I29" si="10">B22-G22</f>
        <v>105073.3</v>
      </c>
      <c r="J22" s="142"/>
      <c r="K22" s="37"/>
    </row>
    <row r="23" spans="1:14" s="10" customFormat="1" ht="46.5" customHeight="1">
      <c r="A23" s="53" t="s">
        <v>50</v>
      </c>
      <c r="B23" s="1">
        <f>B140</f>
        <v>157444.47917000001</v>
      </c>
      <c r="C23" s="1">
        <f>C140</f>
        <v>155928.44787999999</v>
      </c>
      <c r="D23" s="3">
        <f t="shared" ref="D23:D24" si="11">C23/B23*100</f>
        <v>99.037101016185474</v>
      </c>
      <c r="E23" s="1">
        <f>E140</f>
        <v>155928.44787999999</v>
      </c>
      <c r="F23" s="3">
        <f t="shared" si="8"/>
        <v>99.037101016185474</v>
      </c>
      <c r="G23" s="1">
        <f>G140</f>
        <v>112113.1</v>
      </c>
      <c r="H23" s="3">
        <f t="shared" si="9"/>
        <v>71.208022403215779</v>
      </c>
      <c r="I23" s="1">
        <f t="shared" si="10"/>
        <v>45331.37917</v>
      </c>
      <c r="J23" s="142"/>
    </row>
    <row r="24" spans="1:14" s="10" customFormat="1" ht="45.75" customHeight="1">
      <c r="A24" s="54" t="s">
        <v>46</v>
      </c>
      <c r="B24" s="6">
        <f>B141</f>
        <v>157444.47917000001</v>
      </c>
      <c r="C24" s="6">
        <f>C141</f>
        <v>155928.44787999999</v>
      </c>
      <c r="D24" s="30">
        <f t="shared" si="11"/>
        <v>99.037101016185474</v>
      </c>
      <c r="E24" s="6">
        <f>E141</f>
        <v>155928.44787999999</v>
      </c>
      <c r="F24" s="30">
        <f t="shared" si="8"/>
        <v>99.037101016185474</v>
      </c>
      <c r="G24" s="6">
        <f>G141</f>
        <v>112113.1</v>
      </c>
      <c r="H24" s="30">
        <f t="shared" si="9"/>
        <v>71.208022403215779</v>
      </c>
      <c r="I24" s="6">
        <f t="shared" si="10"/>
        <v>45331.37917</v>
      </c>
      <c r="J24" s="142"/>
      <c r="K24" s="37"/>
    </row>
    <row r="25" spans="1:14" s="10" customFormat="1" ht="79.5" hidden="1" customHeight="1">
      <c r="A25" s="51" t="s">
        <v>36</v>
      </c>
      <c r="B25" s="122"/>
      <c r="C25" s="123"/>
      <c r="D25" s="123"/>
      <c r="E25" s="123"/>
      <c r="F25" s="124"/>
      <c r="G25" s="2"/>
      <c r="H25" s="31"/>
      <c r="I25" s="2"/>
      <c r="J25" s="142"/>
    </row>
    <row r="26" spans="1:14" s="10" customFormat="1" ht="33" customHeight="1">
      <c r="A26" s="52" t="s">
        <v>40</v>
      </c>
      <c r="B26" s="1">
        <f>B79+B85+B142+B151+B178+B193+B197</f>
        <v>199976.30979999999</v>
      </c>
      <c r="C26" s="1">
        <f>C79+C85+C142+C151+C178+C193+C197</f>
        <v>173601.09429000001</v>
      </c>
      <c r="D26" s="3">
        <f t="shared" si="7"/>
        <v>86.810829974621328</v>
      </c>
      <c r="E26" s="1">
        <f>E79+E85+E142+E151+E178+E193+E197</f>
        <v>173601.09429000001</v>
      </c>
      <c r="F26" s="3">
        <f t="shared" si="8"/>
        <v>86.810829974621328</v>
      </c>
      <c r="G26" s="1">
        <f>G79+G85+G142+G151+G178+G193+G197</f>
        <v>103654.74568000001</v>
      </c>
      <c r="H26" s="3">
        <f t="shared" si="9"/>
        <v>51.833512571397598</v>
      </c>
      <c r="I26" s="1">
        <f t="shared" si="10"/>
        <v>96321.564119999981</v>
      </c>
      <c r="J26" s="142"/>
    </row>
    <row r="27" spans="1:14" s="10" customFormat="1" ht="44.25" customHeight="1">
      <c r="A27" s="55" t="s">
        <v>46</v>
      </c>
      <c r="B27" s="6">
        <f>B141+B152</f>
        <v>179252.47917000001</v>
      </c>
      <c r="C27" s="6">
        <f>C141+C152</f>
        <v>155928.44787999999</v>
      </c>
      <c r="D27" s="30">
        <f t="shared" si="7"/>
        <v>86.988168086713102</v>
      </c>
      <c r="E27" s="6">
        <f>E141+E152</f>
        <v>155928.44787999999</v>
      </c>
      <c r="F27" s="30">
        <f t="shared" si="8"/>
        <v>86.988168086713102</v>
      </c>
      <c r="G27" s="6">
        <f>G141+G152</f>
        <v>112113.1</v>
      </c>
      <c r="H27" s="30">
        <f t="shared" si="9"/>
        <v>62.544797438295873</v>
      </c>
      <c r="I27" s="6">
        <f t="shared" si="10"/>
        <v>67139.37917</v>
      </c>
      <c r="J27" s="142"/>
    </row>
    <row r="28" spans="1:14" s="10" customFormat="1" ht="84" hidden="1" customHeight="1">
      <c r="A28" s="51" t="s">
        <v>36</v>
      </c>
      <c r="B28" s="122"/>
      <c r="C28" s="123"/>
      <c r="D28" s="123"/>
      <c r="E28" s="123"/>
      <c r="F28" s="124"/>
      <c r="G28" s="2"/>
      <c r="H28" s="31"/>
      <c r="I28" s="2"/>
      <c r="J28" s="142"/>
    </row>
    <row r="29" spans="1:14" ht="36.75" customHeight="1">
      <c r="A29" s="56" t="s">
        <v>2</v>
      </c>
      <c r="B29" s="2">
        <f>B81+B86+B144+B153+B179+B194+B198</f>
        <v>9149.1312100000014</v>
      </c>
      <c r="C29" s="2">
        <f>C81+C86+C144+C153+C179+C194+C198</f>
        <v>2520.1845400000002</v>
      </c>
      <c r="D29" s="31">
        <f t="shared" si="7"/>
        <v>27.545615885860709</v>
      </c>
      <c r="E29" s="2">
        <f>E81+E86+E144+E153+E179+E194+E198</f>
        <v>2520.1845400000002</v>
      </c>
      <c r="F29" s="31">
        <f t="shared" si="8"/>
        <v>27.545615885860709</v>
      </c>
      <c r="G29" s="2">
        <f>G81+G86+G144+G153+G179+G194+G198</f>
        <v>1426.0129299999999</v>
      </c>
      <c r="H29" s="31">
        <f>G29/B29*100</f>
        <v>15.58632068191751</v>
      </c>
      <c r="I29" s="2">
        <f t="shared" si="10"/>
        <v>7723.1182800000015</v>
      </c>
      <c r="J29" s="142"/>
    </row>
    <row r="30" spans="1:14" ht="81.75" hidden="1" customHeight="1">
      <c r="A30" s="62" t="s">
        <v>36</v>
      </c>
      <c r="B30" s="122"/>
      <c r="C30" s="123"/>
      <c r="D30" s="123"/>
      <c r="E30" s="123"/>
      <c r="F30" s="124"/>
      <c r="G30" s="2"/>
      <c r="H30" s="31"/>
      <c r="I30" s="2"/>
      <c r="J30" s="142"/>
    </row>
    <row r="31" spans="1:14" ht="45" customHeight="1">
      <c r="A31" s="28" t="s">
        <v>8</v>
      </c>
      <c r="B31" s="1">
        <f>B32+B33+B35+B37</f>
        <v>477388.82895</v>
      </c>
      <c r="C31" s="1">
        <f>C32+C33+C35+C37</f>
        <v>376661.63182999997</v>
      </c>
      <c r="D31" s="3">
        <f>C31/B31*100</f>
        <v>78.900386642572684</v>
      </c>
      <c r="E31" s="1">
        <f>E32+E33+E35+E37</f>
        <v>376661.63182999997</v>
      </c>
      <c r="F31" s="3">
        <f t="shared" si="8"/>
        <v>78.900386642572684</v>
      </c>
      <c r="G31" s="1">
        <f>G32+G33+G35+G37</f>
        <v>376066.82108000002</v>
      </c>
      <c r="H31" s="3">
        <f>G31/B31*100</f>
        <v>78.775789937763278</v>
      </c>
      <c r="I31" s="1">
        <f>B31-G31</f>
        <v>101322.00786999997</v>
      </c>
      <c r="J31" s="142"/>
    </row>
    <row r="32" spans="1:14" s="10" customFormat="1" ht="28.9" customHeight="1">
      <c r="A32" s="5" t="s">
        <v>0</v>
      </c>
      <c r="B32" s="1">
        <f>B50+B54+B61+B94+B112+B131+B172+B187</f>
        <v>112475.39371</v>
      </c>
      <c r="C32" s="1">
        <f>C50+C54+C61+C94+C112+C131+C172+C187</f>
        <v>112475.39371</v>
      </c>
      <c r="D32" s="3">
        <f t="shared" ref="D32:D37" si="12">C32/B32*100</f>
        <v>100</v>
      </c>
      <c r="E32" s="1">
        <f>E50+E54+E61+E94+E112+E131+E172+E187</f>
        <v>112475.39371</v>
      </c>
      <c r="F32" s="3">
        <f t="shared" si="8"/>
        <v>100</v>
      </c>
      <c r="G32" s="1">
        <f>G50+G54+G61+G94+G112+G131+G172+G187</f>
        <v>111999.88472</v>
      </c>
      <c r="H32" s="3">
        <f t="shared" ref="H32:H37" si="13">G32/B32*100</f>
        <v>99.577232873506517</v>
      </c>
      <c r="I32" s="1">
        <f t="shared" ref="I32:I37" si="14">B32-G32</f>
        <v>475.50899000000209</v>
      </c>
      <c r="J32" s="142"/>
    </row>
    <row r="33" spans="1:10" s="10" customFormat="1" ht="45.75" customHeight="1">
      <c r="A33" s="25" t="s">
        <v>50</v>
      </c>
      <c r="B33" s="1">
        <f>B132</f>
        <v>99117.254920000007</v>
      </c>
      <c r="C33" s="1">
        <f>C132</f>
        <v>2058.3262599999998</v>
      </c>
      <c r="D33" s="3">
        <f t="shared" si="12"/>
        <v>2.0766578550438326</v>
      </c>
      <c r="E33" s="1">
        <f>E132</f>
        <v>2058.3262599999998</v>
      </c>
      <c r="F33" s="3">
        <f t="shared" si="8"/>
        <v>2.0766578550438326</v>
      </c>
      <c r="G33" s="1">
        <f>G132</f>
        <v>2058.3262599999998</v>
      </c>
      <c r="H33" s="3">
        <f t="shared" si="13"/>
        <v>2.0766578550438326</v>
      </c>
      <c r="I33" s="1">
        <f t="shared" si="14"/>
        <v>97058.928660000005</v>
      </c>
      <c r="J33" s="142"/>
    </row>
    <row r="34" spans="1:10" s="10" customFormat="1" ht="47.25" customHeight="1">
      <c r="A34" s="26" t="s">
        <v>46</v>
      </c>
      <c r="B34" s="6">
        <f>B133</f>
        <v>2475.62</v>
      </c>
      <c r="C34" s="6">
        <f>C133</f>
        <v>2058.3262599999998</v>
      </c>
      <c r="D34" s="30">
        <f t="shared" si="12"/>
        <v>83.143869414530499</v>
      </c>
      <c r="E34" s="6">
        <f>E133</f>
        <v>2058.3262599999998</v>
      </c>
      <c r="F34" s="30">
        <f t="shared" si="8"/>
        <v>83.143869414530499</v>
      </c>
      <c r="G34" s="6">
        <f>G133</f>
        <v>2058.3262599999998</v>
      </c>
      <c r="H34" s="30">
        <f t="shared" si="13"/>
        <v>83.143869414530499</v>
      </c>
      <c r="I34" s="6">
        <f t="shared" si="14"/>
        <v>417.29374000000007</v>
      </c>
      <c r="J34" s="142"/>
    </row>
    <row r="35" spans="1:10" s="10" customFormat="1" ht="27" customHeight="1">
      <c r="A35" s="5" t="s">
        <v>39</v>
      </c>
      <c r="B35" s="1">
        <f>B51+B55+B62+B95+B113+B134+B173+B188</f>
        <v>253371.85456000001</v>
      </c>
      <c r="C35" s="1">
        <f>C51+C55+C62+C95+C113+C134+C173+C188</f>
        <v>253160.20906999998</v>
      </c>
      <c r="D35" s="3">
        <f>C35/B35*100</f>
        <v>99.916468429231202</v>
      </c>
      <c r="E35" s="1">
        <f>E51+E55+E62+E95+E113+E134+E173+E188</f>
        <v>253160.20906999998</v>
      </c>
      <c r="F35" s="3">
        <f>F51+F55+F62+F95+F113+F134+F173+F182</f>
        <v>521.76769593100175</v>
      </c>
      <c r="G35" s="1">
        <f>G51+G55+G62+G95+G113+G134+G173+G188</f>
        <v>253071.45178999999</v>
      </c>
      <c r="H35" s="3">
        <f>H51+H55+H62+H95+H113+H134+H173+H182</f>
        <v>513.88848022604827</v>
      </c>
      <c r="I35" s="1">
        <f t="shared" si="14"/>
        <v>300.40277000001515</v>
      </c>
      <c r="J35" s="142"/>
    </row>
    <row r="36" spans="1:10" s="10" customFormat="1" ht="42" customHeight="1">
      <c r="A36" s="4" t="s">
        <v>46</v>
      </c>
      <c r="B36" s="6">
        <f>B135</f>
        <v>0</v>
      </c>
      <c r="C36" s="6">
        <f>C135</f>
        <v>0</v>
      </c>
      <c r="D36" s="30">
        <v>0</v>
      </c>
      <c r="E36" s="6">
        <f>E135</f>
        <v>0</v>
      </c>
      <c r="F36" s="30">
        <v>0</v>
      </c>
      <c r="G36" s="6">
        <f>G135</f>
        <v>0</v>
      </c>
      <c r="H36" s="30">
        <v>0</v>
      </c>
      <c r="I36" s="6">
        <f t="shared" si="14"/>
        <v>0</v>
      </c>
      <c r="J36" s="142"/>
    </row>
    <row r="37" spans="1:10" ht="34.5" customHeight="1">
      <c r="A37" s="20" t="s">
        <v>2</v>
      </c>
      <c r="B37" s="2">
        <f>B52+B56+B63+B96+B114+B136+B174+B189</f>
        <v>12424.32576</v>
      </c>
      <c r="C37" s="2">
        <f>C52+C56+C63+C96+C114+C136+C174+C189</f>
        <v>8967.7027899999994</v>
      </c>
      <c r="D37" s="31">
        <f t="shared" si="12"/>
        <v>72.178587097832178</v>
      </c>
      <c r="E37" s="2">
        <f>E52+E56+E63+E96+E114+E136+E174+E189</f>
        <v>8967.7027899999994</v>
      </c>
      <c r="F37" s="31">
        <f t="shared" si="8"/>
        <v>72.178587097832178</v>
      </c>
      <c r="G37" s="2">
        <f>G52+G56+G63+G96+G114+G136+G174+G189</f>
        <v>8937.1583099999989</v>
      </c>
      <c r="H37" s="31">
        <f t="shared" si="13"/>
        <v>71.932742932200767</v>
      </c>
      <c r="I37" s="2">
        <f t="shared" si="14"/>
        <v>3487.1674500000008</v>
      </c>
      <c r="J37" s="142"/>
    </row>
    <row r="38" spans="1:10" ht="23.25" customHeight="1">
      <c r="A38" s="141" t="s">
        <v>16</v>
      </c>
      <c r="B38" s="141"/>
      <c r="C38" s="141"/>
      <c r="D38" s="141"/>
      <c r="E38" s="141"/>
      <c r="F38" s="141"/>
      <c r="G38" s="141"/>
      <c r="H38" s="141"/>
      <c r="I38" s="141"/>
      <c r="J38" s="141"/>
    </row>
    <row r="39" spans="1:10" s="11" customFormat="1" ht="23.25" customHeight="1">
      <c r="A39" s="116" t="s">
        <v>111</v>
      </c>
      <c r="B39" s="116"/>
      <c r="C39" s="116"/>
      <c r="D39" s="116"/>
      <c r="E39" s="116"/>
      <c r="F39" s="116"/>
      <c r="G39" s="116"/>
      <c r="H39" s="116"/>
      <c r="I39" s="116"/>
      <c r="J39" s="116"/>
    </row>
    <row r="40" spans="1:10" s="11" customFormat="1" ht="23.25" customHeight="1">
      <c r="A40" s="79" t="s">
        <v>112</v>
      </c>
      <c r="B40" s="80"/>
      <c r="C40" s="80"/>
      <c r="D40" s="80"/>
      <c r="E40" s="80"/>
      <c r="F40" s="80"/>
      <c r="G40" s="80"/>
      <c r="H40" s="80"/>
      <c r="I40" s="80"/>
      <c r="J40" s="81"/>
    </row>
    <row r="41" spans="1:10" ht="45.75" customHeight="1">
      <c r="A41" s="28" t="s">
        <v>57</v>
      </c>
      <c r="B41" s="1">
        <f>B42+B43+B44</f>
        <v>19480.45075</v>
      </c>
      <c r="C41" s="1">
        <f>C42+C43+C44</f>
        <v>19480.45075</v>
      </c>
      <c r="D41" s="3">
        <f>C41/B41*100</f>
        <v>100</v>
      </c>
      <c r="E41" s="1">
        <f>E42+E43+E44</f>
        <v>19480.45075</v>
      </c>
      <c r="F41" s="3">
        <f>E41/B41*100</f>
        <v>100</v>
      </c>
      <c r="G41" s="1">
        <f>G42+G43+G44</f>
        <v>18971.376160000003</v>
      </c>
      <c r="H41" s="3">
        <f>G41/B41*100</f>
        <v>97.386741217987492</v>
      </c>
      <c r="I41" s="1">
        <f>B41-G41</f>
        <v>509.07458999999653</v>
      </c>
      <c r="J41" s="128" t="s">
        <v>94</v>
      </c>
    </row>
    <row r="42" spans="1:10" ht="23.25" customHeight="1">
      <c r="A42" s="25" t="s">
        <v>3</v>
      </c>
      <c r="B42" s="1">
        <f>B50+B54+B61</f>
        <v>16147.346320000001</v>
      </c>
      <c r="C42" s="1">
        <f>C50+C54+C61</f>
        <v>16147.346320000001</v>
      </c>
      <c r="D42" s="3">
        <f t="shared" ref="D42:D44" si="15">C42/B42*100</f>
        <v>100</v>
      </c>
      <c r="E42" s="1">
        <f>E50+E54+E61</f>
        <v>16147.346320000001</v>
      </c>
      <c r="F42" s="3">
        <f t="shared" ref="F42:F44" si="16">E42/B42*100</f>
        <v>100</v>
      </c>
      <c r="G42" s="1">
        <f>G50+G54+G61</f>
        <v>15754.951630000001</v>
      </c>
      <c r="H42" s="3">
        <f t="shared" ref="H42:H44" si="17">G42/B42*100</f>
        <v>97.569912218244909</v>
      </c>
      <c r="I42" s="1">
        <f t="shared" ref="I42:I44" si="18">B42-G42</f>
        <v>392.39468999999917</v>
      </c>
      <c r="J42" s="129"/>
    </row>
    <row r="43" spans="1:10" ht="23.25" customHeight="1">
      <c r="A43" s="5" t="s">
        <v>1</v>
      </c>
      <c r="B43" s="1">
        <f t="shared" ref="B43:C44" si="19">B51+B55+B62</f>
        <v>2446.97847</v>
      </c>
      <c r="C43" s="1">
        <f t="shared" si="19"/>
        <v>2446.97847</v>
      </c>
      <c r="D43" s="3">
        <f t="shared" si="15"/>
        <v>100</v>
      </c>
      <c r="E43" s="1">
        <f t="shared" ref="E43:G44" si="20">E51+E55+E62</f>
        <v>2446.97847</v>
      </c>
      <c r="F43" s="3">
        <f t="shared" si="16"/>
        <v>100</v>
      </c>
      <c r="G43" s="1">
        <f t="shared" si="20"/>
        <v>2360.8430499999999</v>
      </c>
      <c r="H43" s="3">
        <f t="shared" si="17"/>
        <v>96.479927344845009</v>
      </c>
      <c r="I43" s="1">
        <f t="shared" si="18"/>
        <v>86.135420000000067</v>
      </c>
      <c r="J43" s="129"/>
    </row>
    <row r="44" spans="1:10" ht="23.25" customHeight="1">
      <c r="A44" s="20" t="s">
        <v>2</v>
      </c>
      <c r="B44" s="2">
        <f t="shared" si="19"/>
        <v>886.12596000000008</v>
      </c>
      <c r="C44" s="2">
        <f t="shared" si="19"/>
        <v>886.12596000000008</v>
      </c>
      <c r="D44" s="31">
        <f t="shared" si="15"/>
        <v>100</v>
      </c>
      <c r="E44" s="2">
        <f t="shared" si="20"/>
        <v>886.12596000000008</v>
      </c>
      <c r="F44" s="31">
        <f t="shared" si="16"/>
        <v>100</v>
      </c>
      <c r="G44" s="2">
        <f t="shared" si="20"/>
        <v>855.58148000000006</v>
      </c>
      <c r="H44" s="31">
        <f t="shared" si="17"/>
        <v>96.553031805997421</v>
      </c>
      <c r="I44" s="2">
        <f t="shared" si="18"/>
        <v>30.544480000000021</v>
      </c>
      <c r="J44" s="130"/>
    </row>
    <row r="45" spans="1:10" s="11" customFormat="1" ht="23.25" customHeight="1">
      <c r="A45" s="82" t="s">
        <v>67</v>
      </c>
      <c r="B45" s="120"/>
      <c r="C45" s="120"/>
      <c r="D45" s="120"/>
      <c r="E45" s="120"/>
      <c r="F45" s="120"/>
      <c r="G45" s="120"/>
      <c r="H45" s="120"/>
      <c r="I45" s="120"/>
      <c r="J45" s="121"/>
    </row>
    <row r="46" spans="1:10" s="12" customFormat="1" ht="43.5" customHeight="1">
      <c r="A46" s="85" t="s">
        <v>68</v>
      </c>
      <c r="B46" s="136"/>
      <c r="C46" s="136"/>
      <c r="D46" s="136"/>
      <c r="E46" s="136"/>
      <c r="F46" s="136"/>
      <c r="G46" s="136"/>
      <c r="H46" s="136"/>
      <c r="I46" s="136"/>
      <c r="J46" s="137"/>
    </row>
    <row r="47" spans="1:10" ht="23.25" customHeight="1">
      <c r="A47" s="106" t="s">
        <v>56</v>
      </c>
      <c r="B47" s="106"/>
      <c r="C47" s="106"/>
      <c r="D47" s="106"/>
      <c r="E47" s="106"/>
      <c r="F47" s="106"/>
      <c r="G47" s="106"/>
      <c r="H47" s="106"/>
      <c r="I47" s="106"/>
      <c r="J47" s="106"/>
    </row>
    <row r="48" spans="1:10" ht="23.25" customHeight="1">
      <c r="A48" s="131" t="s">
        <v>42</v>
      </c>
      <c r="B48" s="132"/>
      <c r="C48" s="132"/>
      <c r="D48" s="132"/>
      <c r="E48" s="132"/>
      <c r="F48" s="132"/>
      <c r="G48" s="132"/>
      <c r="H48" s="132"/>
      <c r="I48" s="132"/>
      <c r="J48" s="133"/>
    </row>
    <row r="49" spans="1:12" ht="345.75" customHeight="1">
      <c r="A49" s="63" t="s">
        <v>72</v>
      </c>
      <c r="B49" s="1">
        <f>B50+B51+B52</f>
        <v>5000</v>
      </c>
      <c r="C49" s="1">
        <f>C50+C51+C52</f>
        <v>5000</v>
      </c>
      <c r="D49" s="3">
        <f>C49/B49*100</f>
        <v>100</v>
      </c>
      <c r="E49" s="1">
        <f>E50+E51+E52</f>
        <v>5000</v>
      </c>
      <c r="F49" s="3">
        <f>E49/B49*100</f>
        <v>100</v>
      </c>
      <c r="G49" s="1">
        <f>G50+G51+G52</f>
        <v>5000</v>
      </c>
      <c r="H49" s="3">
        <f>G49/B49*100</f>
        <v>100</v>
      </c>
      <c r="I49" s="1">
        <f>B49-G49</f>
        <v>0</v>
      </c>
      <c r="J49" s="114" t="s">
        <v>87</v>
      </c>
    </row>
    <row r="50" spans="1:12" ht="99.75" customHeight="1">
      <c r="A50" s="5" t="s">
        <v>0</v>
      </c>
      <c r="B50" s="1">
        <v>5000</v>
      </c>
      <c r="C50" s="1">
        <v>5000</v>
      </c>
      <c r="D50" s="3">
        <f t="shared" ref="D50" si="21">C50/B50*100</f>
        <v>100</v>
      </c>
      <c r="E50" s="1">
        <v>5000</v>
      </c>
      <c r="F50" s="3">
        <f t="shared" ref="F50" si="22">E50/B50*100</f>
        <v>100</v>
      </c>
      <c r="G50" s="1">
        <v>5000</v>
      </c>
      <c r="H50" s="3">
        <f t="shared" ref="H50" si="23">G50/B50*100</f>
        <v>100</v>
      </c>
      <c r="I50" s="1">
        <f t="shared" ref="I50:I63" si="24">B50-G50</f>
        <v>0</v>
      </c>
      <c r="J50" s="115"/>
    </row>
    <row r="51" spans="1:12" ht="87" customHeight="1">
      <c r="A51" s="5" t="s">
        <v>1</v>
      </c>
      <c r="B51" s="1">
        <v>0</v>
      </c>
      <c r="C51" s="1">
        <v>0</v>
      </c>
      <c r="D51" s="3">
        <v>0</v>
      </c>
      <c r="E51" s="1">
        <v>0</v>
      </c>
      <c r="F51" s="3">
        <v>0</v>
      </c>
      <c r="G51" s="1">
        <v>0</v>
      </c>
      <c r="H51" s="3">
        <v>0</v>
      </c>
      <c r="I51" s="1">
        <f t="shared" si="24"/>
        <v>0</v>
      </c>
      <c r="J51" s="115"/>
    </row>
    <row r="52" spans="1:12" ht="86.25" customHeight="1">
      <c r="A52" s="20" t="s">
        <v>2</v>
      </c>
      <c r="B52" s="2">
        <v>0</v>
      </c>
      <c r="C52" s="2">
        <v>0</v>
      </c>
      <c r="D52" s="31">
        <v>0</v>
      </c>
      <c r="E52" s="2">
        <v>0</v>
      </c>
      <c r="F52" s="31">
        <v>0</v>
      </c>
      <c r="G52" s="2">
        <v>0</v>
      </c>
      <c r="H52" s="31">
        <v>0</v>
      </c>
      <c r="I52" s="2">
        <f>B52-G52</f>
        <v>0</v>
      </c>
      <c r="J52" s="115"/>
    </row>
    <row r="53" spans="1:12" ht="314.25" customHeight="1">
      <c r="A53" s="63" t="s">
        <v>73</v>
      </c>
      <c r="B53" s="1">
        <f>B54+B55+B56</f>
        <v>11089.9066</v>
      </c>
      <c r="C53" s="1">
        <f>C54+C55+C56</f>
        <v>11089.9066</v>
      </c>
      <c r="D53" s="3">
        <f>C53/B53*100</f>
        <v>100</v>
      </c>
      <c r="E53" s="1">
        <f>E54+E55+E56</f>
        <v>11089.9066</v>
      </c>
      <c r="F53" s="3">
        <f>E53/B53*100</f>
        <v>100</v>
      </c>
      <c r="G53" s="1">
        <f>G54+G55+G56</f>
        <v>10580.83201</v>
      </c>
      <c r="H53" s="3">
        <f>G53/B53*100</f>
        <v>95.409568282567861</v>
      </c>
      <c r="I53" s="1">
        <f>B53-G53</f>
        <v>509.07459000000017</v>
      </c>
      <c r="J53" s="134" t="s">
        <v>95</v>
      </c>
    </row>
    <row r="54" spans="1:12" ht="21" customHeight="1">
      <c r="A54" s="5" t="s">
        <v>0</v>
      </c>
      <c r="B54" s="1">
        <v>8548.1</v>
      </c>
      <c r="C54" s="1">
        <v>8548.1</v>
      </c>
      <c r="D54" s="3">
        <f t="shared" ref="D54:D56" si="25">C54/B54*100</f>
        <v>100</v>
      </c>
      <c r="E54" s="1">
        <v>8548.1</v>
      </c>
      <c r="F54" s="3">
        <f t="shared" ref="F54:F56" si="26">E54/B54*100</f>
        <v>100</v>
      </c>
      <c r="G54" s="1">
        <v>8155.7053100000003</v>
      </c>
      <c r="H54" s="3">
        <f t="shared" ref="H54:H56" si="27">G54/B54*100</f>
        <v>95.40956832512488</v>
      </c>
      <c r="I54" s="1">
        <f t="shared" si="24"/>
        <v>392.39469000000008</v>
      </c>
      <c r="J54" s="135"/>
    </row>
    <row r="55" spans="1:12" ht="21" customHeight="1">
      <c r="A55" s="5" t="s">
        <v>1</v>
      </c>
      <c r="B55" s="1">
        <v>1876.4122</v>
      </c>
      <c r="C55" s="1">
        <v>1876.4122</v>
      </c>
      <c r="D55" s="3">
        <f t="shared" si="25"/>
        <v>100</v>
      </c>
      <c r="E55" s="1">
        <v>1876.4122</v>
      </c>
      <c r="F55" s="3">
        <f t="shared" si="26"/>
        <v>100</v>
      </c>
      <c r="G55" s="1">
        <v>1790.2767799999999</v>
      </c>
      <c r="H55" s="3">
        <f t="shared" si="27"/>
        <v>95.409568324060132</v>
      </c>
      <c r="I55" s="1">
        <f t="shared" si="24"/>
        <v>86.135420000000067</v>
      </c>
      <c r="J55" s="135"/>
    </row>
    <row r="56" spans="1:12" ht="21" customHeight="1">
      <c r="A56" s="20" t="s">
        <v>2</v>
      </c>
      <c r="B56" s="2">
        <v>665.39440000000002</v>
      </c>
      <c r="C56" s="2">
        <v>665.39440000000002</v>
      </c>
      <c r="D56" s="31">
        <f t="shared" si="25"/>
        <v>100</v>
      </c>
      <c r="E56" s="2">
        <v>665.39440000000002</v>
      </c>
      <c r="F56" s="31">
        <f t="shared" si="26"/>
        <v>100</v>
      </c>
      <c r="G56" s="2">
        <v>634.84992</v>
      </c>
      <c r="H56" s="31">
        <f t="shared" si="27"/>
        <v>95.409567618843795</v>
      </c>
      <c r="I56" s="2">
        <f t="shared" si="24"/>
        <v>30.544480000000021</v>
      </c>
      <c r="J56" s="135"/>
      <c r="K56" s="65"/>
      <c r="L56" s="66"/>
    </row>
    <row r="57" spans="1:12" s="18" customFormat="1" ht="30" customHeight="1">
      <c r="A57" s="82" t="s">
        <v>19</v>
      </c>
      <c r="B57" s="83"/>
      <c r="C57" s="83"/>
      <c r="D57" s="83"/>
      <c r="E57" s="83"/>
      <c r="F57" s="83"/>
      <c r="G57" s="83"/>
      <c r="H57" s="83"/>
      <c r="I57" s="83"/>
      <c r="J57" s="84"/>
    </row>
    <row r="58" spans="1:12" ht="23.25" customHeight="1">
      <c r="A58" s="106" t="s">
        <v>56</v>
      </c>
      <c r="B58" s="106"/>
      <c r="C58" s="106"/>
      <c r="D58" s="106"/>
      <c r="E58" s="106"/>
      <c r="F58" s="106"/>
      <c r="G58" s="106"/>
      <c r="H58" s="106"/>
      <c r="I58" s="106"/>
      <c r="J58" s="106"/>
    </row>
    <row r="59" spans="1:12" ht="23.25" customHeight="1">
      <c r="A59" s="131" t="s">
        <v>42</v>
      </c>
      <c r="B59" s="132"/>
      <c r="C59" s="132"/>
      <c r="D59" s="132"/>
      <c r="E59" s="132"/>
      <c r="F59" s="132"/>
      <c r="G59" s="132"/>
      <c r="H59" s="132"/>
      <c r="I59" s="132"/>
      <c r="J59" s="133"/>
    </row>
    <row r="60" spans="1:12" ht="408.75" customHeight="1">
      <c r="A60" s="63" t="s">
        <v>74</v>
      </c>
      <c r="B60" s="1">
        <f>B61+B62+B63</f>
        <v>3390.5441500000006</v>
      </c>
      <c r="C60" s="1">
        <f>C61+C62+C63</f>
        <v>3390.5441500000006</v>
      </c>
      <c r="D60" s="3">
        <f>C60/B60*100</f>
        <v>100</v>
      </c>
      <c r="E60" s="1">
        <f>E61+E62+E63</f>
        <v>3390.5441500000006</v>
      </c>
      <c r="F60" s="3">
        <f>E60/B60*100</f>
        <v>100</v>
      </c>
      <c r="G60" s="1">
        <f>G61+G62+G63</f>
        <v>3390.5441500000006</v>
      </c>
      <c r="H60" s="3">
        <f>G60/B60*100</f>
        <v>100</v>
      </c>
      <c r="I60" s="1">
        <f t="shared" si="24"/>
        <v>0</v>
      </c>
      <c r="J60" s="114" t="s">
        <v>109</v>
      </c>
      <c r="L60" s="58"/>
    </row>
    <row r="61" spans="1:12" ht="83.25" customHeight="1">
      <c r="A61" s="5" t="s">
        <v>0</v>
      </c>
      <c r="B61" s="1">
        <v>2599.2463200000002</v>
      </c>
      <c r="C61" s="1">
        <v>2599.2463200000002</v>
      </c>
      <c r="D61" s="3">
        <f t="shared" ref="D61:D63" si="28">C61/B61*100</f>
        <v>100</v>
      </c>
      <c r="E61" s="1">
        <v>2599.2463200000002</v>
      </c>
      <c r="F61" s="3">
        <f t="shared" ref="F61:F63" si="29">E61/B61*100</f>
        <v>100</v>
      </c>
      <c r="G61" s="1">
        <v>2599.2463200000002</v>
      </c>
      <c r="H61" s="3">
        <f t="shared" ref="H61:H63" si="30">G61/B61*100</f>
        <v>100</v>
      </c>
      <c r="I61" s="1">
        <f t="shared" si="24"/>
        <v>0</v>
      </c>
      <c r="J61" s="115"/>
    </row>
    <row r="62" spans="1:12" ht="83.25" customHeight="1">
      <c r="A62" s="5" t="s">
        <v>1</v>
      </c>
      <c r="B62" s="1">
        <v>570.56627000000003</v>
      </c>
      <c r="C62" s="1">
        <v>570.56627000000003</v>
      </c>
      <c r="D62" s="3">
        <f t="shared" si="28"/>
        <v>100</v>
      </c>
      <c r="E62" s="1">
        <v>570.56627000000003</v>
      </c>
      <c r="F62" s="3">
        <f t="shared" si="29"/>
        <v>100</v>
      </c>
      <c r="G62" s="1">
        <v>570.56627000000003</v>
      </c>
      <c r="H62" s="3">
        <f t="shared" si="30"/>
        <v>100</v>
      </c>
      <c r="I62" s="1">
        <f t="shared" si="24"/>
        <v>0</v>
      </c>
      <c r="J62" s="115"/>
    </row>
    <row r="63" spans="1:12" ht="83.25" customHeight="1">
      <c r="A63" s="20" t="s">
        <v>2</v>
      </c>
      <c r="B63" s="2">
        <v>220.73156</v>
      </c>
      <c r="C63" s="2">
        <v>220.73156</v>
      </c>
      <c r="D63" s="31">
        <f t="shared" si="28"/>
        <v>100</v>
      </c>
      <c r="E63" s="2">
        <v>220.73156</v>
      </c>
      <c r="F63" s="31">
        <f t="shared" si="29"/>
        <v>100</v>
      </c>
      <c r="G63" s="2">
        <v>220.73156</v>
      </c>
      <c r="H63" s="31">
        <f t="shared" si="30"/>
        <v>100</v>
      </c>
      <c r="I63" s="2">
        <f t="shared" si="24"/>
        <v>0</v>
      </c>
      <c r="J63" s="115"/>
    </row>
    <row r="64" spans="1:12" s="13" customFormat="1" ht="27" customHeight="1">
      <c r="A64" s="125" t="s">
        <v>62</v>
      </c>
      <c r="B64" s="126"/>
      <c r="C64" s="126"/>
      <c r="D64" s="126"/>
      <c r="E64" s="126"/>
      <c r="F64" s="126"/>
      <c r="G64" s="126"/>
      <c r="H64" s="126"/>
      <c r="I64" s="126"/>
      <c r="J64" s="127"/>
    </row>
    <row r="65" spans="1:11" ht="45.75" customHeight="1">
      <c r="A65" s="28" t="s">
        <v>58</v>
      </c>
      <c r="B65" s="1">
        <f>B66+B67+B68</f>
        <v>216542.29479000001</v>
      </c>
      <c r="C65" s="1">
        <f>C66+C67+C68</f>
        <v>216542.29479000001</v>
      </c>
      <c r="D65" s="3">
        <f>C65/B65*100</f>
        <v>100</v>
      </c>
      <c r="E65" s="1">
        <f>E66+E67+E68</f>
        <v>216542.29479000001</v>
      </c>
      <c r="F65" s="3">
        <f>E65/B65*100</f>
        <v>100</v>
      </c>
      <c r="G65" s="1">
        <f>G66+G67+G68</f>
        <v>107039.41772</v>
      </c>
      <c r="H65" s="3">
        <f>G65/B65*100</f>
        <v>49.431182866056474</v>
      </c>
      <c r="I65" s="1">
        <f>B65-G65</f>
        <v>109502.87707000002</v>
      </c>
      <c r="J65" s="128" t="s">
        <v>98</v>
      </c>
    </row>
    <row r="66" spans="1:11" ht="23.25" customHeight="1">
      <c r="A66" s="25" t="s">
        <v>3</v>
      </c>
      <c r="B66" s="1">
        <f>B77+B84+B94</f>
        <v>107630.9143</v>
      </c>
      <c r="C66" s="1">
        <f>C77+C84+C94</f>
        <v>107630.9143</v>
      </c>
      <c r="D66" s="3">
        <f t="shared" ref="D66:D68" si="31">C66/B66*100</f>
        <v>100</v>
      </c>
      <c r="E66" s="1">
        <f>E77+E84+E94</f>
        <v>107630.9143</v>
      </c>
      <c r="F66" s="3">
        <f t="shared" ref="F66:F68" si="32">E66/B66*100</f>
        <v>100</v>
      </c>
      <c r="G66" s="1">
        <f>G77+G84+G94</f>
        <v>2474.5</v>
      </c>
      <c r="H66" s="3">
        <f t="shared" ref="H66:H68" si="33">G66/B66*100</f>
        <v>2.2990606519450516</v>
      </c>
      <c r="I66" s="1">
        <f t="shared" ref="I66:I68" si="34">B66-G66</f>
        <v>105156.4143</v>
      </c>
      <c r="J66" s="129"/>
    </row>
    <row r="67" spans="1:11" ht="23.25" customHeight="1">
      <c r="A67" s="5" t="s">
        <v>1</v>
      </c>
      <c r="B67" s="1">
        <f>B79+B85+B95</f>
        <v>106772.3247</v>
      </c>
      <c r="C67" s="1">
        <f>C79+C85+C95</f>
        <v>106772.3247</v>
      </c>
      <c r="D67" s="3">
        <f t="shared" si="31"/>
        <v>100</v>
      </c>
      <c r="E67" s="1">
        <f>E79+E85+E95</f>
        <v>106772.3247</v>
      </c>
      <c r="F67" s="3">
        <f t="shared" si="32"/>
        <v>100</v>
      </c>
      <c r="G67" s="1">
        <f>G79+G85+G95</f>
        <v>103520.03354</v>
      </c>
      <c r="H67" s="3">
        <f t="shared" si="33"/>
        <v>96.95399424041949</v>
      </c>
      <c r="I67" s="1">
        <f t="shared" si="34"/>
        <v>3252.2911599999934</v>
      </c>
      <c r="J67" s="129"/>
    </row>
    <row r="68" spans="1:11" ht="23.25" customHeight="1">
      <c r="A68" s="20" t="s">
        <v>2</v>
      </c>
      <c r="B68" s="2">
        <f>B81+B86+B96</f>
        <v>2139.0557900000003</v>
      </c>
      <c r="C68" s="2">
        <f>C81+C86+C96</f>
        <v>2139.0557900000003</v>
      </c>
      <c r="D68" s="31">
        <f t="shared" si="31"/>
        <v>100</v>
      </c>
      <c r="E68" s="2">
        <f>E81+E86+E96</f>
        <v>2139.0557900000003</v>
      </c>
      <c r="F68" s="31">
        <f t="shared" si="32"/>
        <v>100</v>
      </c>
      <c r="G68" s="2">
        <f>G81+G86+G96</f>
        <v>1044.88418</v>
      </c>
      <c r="H68" s="31">
        <f t="shared" si="33"/>
        <v>48.847916210731455</v>
      </c>
      <c r="I68" s="2">
        <f t="shared" si="34"/>
        <v>1094.1716100000003</v>
      </c>
      <c r="J68" s="130"/>
    </row>
    <row r="69" spans="1:11" s="13" customFormat="1" ht="27" customHeight="1">
      <c r="A69" s="116" t="s">
        <v>47</v>
      </c>
      <c r="B69" s="117"/>
      <c r="C69" s="117"/>
      <c r="D69" s="117"/>
      <c r="E69" s="117"/>
      <c r="F69" s="117"/>
      <c r="G69" s="117"/>
      <c r="H69" s="117"/>
      <c r="I69" s="117"/>
      <c r="J69" s="117"/>
    </row>
    <row r="70" spans="1:11" s="13" customFormat="1" ht="27" customHeight="1">
      <c r="A70" s="82" t="s">
        <v>18</v>
      </c>
      <c r="B70" s="120"/>
      <c r="C70" s="120"/>
      <c r="D70" s="120"/>
      <c r="E70" s="120"/>
      <c r="F70" s="120"/>
      <c r="G70" s="120"/>
      <c r="H70" s="120"/>
      <c r="I70" s="120"/>
      <c r="J70" s="121"/>
    </row>
    <row r="71" spans="1:11" s="13" customFormat="1" ht="27" customHeight="1">
      <c r="A71" s="93" t="s">
        <v>113</v>
      </c>
      <c r="B71" s="93"/>
      <c r="C71" s="93"/>
      <c r="D71" s="93"/>
      <c r="E71" s="93"/>
      <c r="F71" s="93"/>
      <c r="G71" s="93"/>
      <c r="H71" s="93"/>
      <c r="I71" s="93"/>
      <c r="J71" s="93"/>
    </row>
    <row r="72" spans="1:11" s="13" customFormat="1" ht="27" customHeight="1">
      <c r="A72" s="82" t="s">
        <v>19</v>
      </c>
      <c r="B72" s="120"/>
      <c r="C72" s="120"/>
      <c r="D72" s="120"/>
      <c r="E72" s="120"/>
      <c r="F72" s="120"/>
      <c r="G72" s="120"/>
      <c r="H72" s="120"/>
      <c r="I72" s="120"/>
      <c r="J72" s="121"/>
    </row>
    <row r="73" spans="1:11" s="13" customFormat="1" ht="27" customHeight="1">
      <c r="A73" s="82" t="s">
        <v>20</v>
      </c>
      <c r="B73" s="120"/>
      <c r="C73" s="120"/>
      <c r="D73" s="120"/>
      <c r="E73" s="120"/>
      <c r="F73" s="120"/>
      <c r="G73" s="120"/>
      <c r="H73" s="120"/>
      <c r="I73" s="120"/>
      <c r="J73" s="121"/>
    </row>
    <row r="74" spans="1:11" s="13" customFormat="1" ht="27" customHeight="1">
      <c r="A74" s="111" t="s">
        <v>35</v>
      </c>
      <c r="B74" s="112"/>
      <c r="C74" s="112"/>
      <c r="D74" s="112"/>
      <c r="E74" s="112"/>
      <c r="F74" s="112"/>
      <c r="G74" s="112"/>
      <c r="H74" s="112"/>
      <c r="I74" s="112"/>
      <c r="J74" s="113"/>
    </row>
    <row r="75" spans="1:11" ht="409.6" customHeight="1">
      <c r="A75" s="57" t="s">
        <v>75</v>
      </c>
      <c r="B75" s="1">
        <f>B77+B79+B81</f>
        <v>104488.41772</v>
      </c>
      <c r="C75" s="1">
        <f>C77+C79+C81</f>
        <v>104488.41772</v>
      </c>
      <c r="D75" s="3">
        <f>C75/B75*100</f>
        <v>100</v>
      </c>
      <c r="E75" s="1">
        <f>E77+E79+E81</f>
        <v>104488.41772</v>
      </c>
      <c r="F75" s="3">
        <f>E75/B75*100</f>
        <v>100</v>
      </c>
      <c r="G75" s="1">
        <f>G77+G79+G81</f>
        <v>104488.41772</v>
      </c>
      <c r="H75" s="3">
        <f>G75/B75*100</f>
        <v>100</v>
      </c>
      <c r="I75" s="1">
        <f>B75-G75</f>
        <v>0</v>
      </c>
      <c r="J75" s="73" t="s">
        <v>96</v>
      </c>
    </row>
    <row r="76" spans="1:11" s="19" customFormat="1" ht="35.25" hidden="1" customHeight="1">
      <c r="A76" s="62" t="s">
        <v>69</v>
      </c>
      <c r="B76" s="122">
        <f>B78+B80+B82</f>
        <v>0</v>
      </c>
      <c r="C76" s="123"/>
      <c r="D76" s="123"/>
      <c r="E76" s="123"/>
      <c r="F76" s="124"/>
      <c r="G76" s="2">
        <f>G78+G80+G82</f>
        <v>0</v>
      </c>
      <c r="H76" s="31"/>
      <c r="I76" s="2"/>
      <c r="J76" s="74"/>
    </row>
    <row r="77" spans="1:11" s="8" customFormat="1" ht="182.25" customHeight="1">
      <c r="A77" s="5" t="s">
        <v>0</v>
      </c>
      <c r="B77" s="1">
        <v>0</v>
      </c>
      <c r="C77" s="1">
        <v>0</v>
      </c>
      <c r="D77" s="3">
        <v>0</v>
      </c>
      <c r="E77" s="1">
        <v>0</v>
      </c>
      <c r="F77" s="3">
        <v>0</v>
      </c>
      <c r="G77" s="1">
        <v>0</v>
      </c>
      <c r="H77" s="3">
        <v>0</v>
      </c>
      <c r="I77" s="1">
        <f>B77-G77</f>
        <v>0</v>
      </c>
      <c r="J77" s="74"/>
      <c r="K77" s="38"/>
    </row>
    <row r="78" spans="1:11" s="8" customFormat="1" ht="189.75" hidden="1" customHeight="1">
      <c r="A78" s="62" t="s">
        <v>36</v>
      </c>
      <c r="B78" s="122"/>
      <c r="C78" s="123"/>
      <c r="D78" s="123"/>
      <c r="E78" s="123"/>
      <c r="F78" s="124"/>
      <c r="G78" s="2"/>
      <c r="H78" s="31"/>
      <c r="I78" s="2"/>
      <c r="J78" s="74"/>
    </row>
    <row r="79" spans="1:11" s="9" customFormat="1" ht="174" customHeight="1">
      <c r="A79" s="5" t="s">
        <v>1</v>
      </c>
      <c r="B79" s="1">
        <v>103443.53354</v>
      </c>
      <c r="C79" s="1">
        <v>103443.53354</v>
      </c>
      <c r="D79" s="3">
        <f t="shared" ref="D79:D81" si="35">C79/B79*100</f>
        <v>100</v>
      </c>
      <c r="E79" s="1">
        <v>103443.53354</v>
      </c>
      <c r="F79" s="3">
        <f t="shared" ref="F79:F81" si="36">E79/B79*100</f>
        <v>100</v>
      </c>
      <c r="G79" s="1">
        <v>103443.53354</v>
      </c>
      <c r="H79" s="3">
        <f>G79/B79*100</f>
        <v>100</v>
      </c>
      <c r="I79" s="1">
        <f t="shared" ref="I79" si="37">B79-G79</f>
        <v>0</v>
      </c>
      <c r="J79" s="74"/>
      <c r="K79" s="36"/>
    </row>
    <row r="80" spans="1:11" s="9" customFormat="1" ht="189.75" hidden="1" customHeight="1">
      <c r="A80" s="62" t="s">
        <v>36</v>
      </c>
      <c r="B80" s="122"/>
      <c r="C80" s="123"/>
      <c r="D80" s="123"/>
      <c r="E80" s="123"/>
      <c r="F80" s="124"/>
      <c r="G80" s="2"/>
      <c r="H80" s="31"/>
      <c r="I80" s="2"/>
      <c r="J80" s="74"/>
    </row>
    <row r="81" spans="1:13" ht="182.25" customHeight="1">
      <c r="A81" s="20" t="s">
        <v>2</v>
      </c>
      <c r="B81" s="2">
        <v>1044.88418</v>
      </c>
      <c r="C81" s="2">
        <v>1044.88418</v>
      </c>
      <c r="D81" s="31">
        <f t="shared" si="35"/>
        <v>100</v>
      </c>
      <c r="E81" s="2">
        <v>1044.88418</v>
      </c>
      <c r="F81" s="31">
        <f t="shared" si="36"/>
        <v>100</v>
      </c>
      <c r="G81" s="2">
        <v>1044.88418</v>
      </c>
      <c r="H81" s="31">
        <f>G81/B81*100</f>
        <v>100</v>
      </c>
      <c r="I81" s="2">
        <f>B81-G81</f>
        <v>0</v>
      </c>
      <c r="J81" s="74"/>
      <c r="K81" s="48"/>
      <c r="L81" s="45"/>
      <c r="M81" s="46"/>
    </row>
    <row r="82" spans="1:13" ht="21" hidden="1" customHeight="1">
      <c r="A82" s="62" t="s">
        <v>36</v>
      </c>
      <c r="B82" s="122">
        <v>0</v>
      </c>
      <c r="C82" s="123"/>
      <c r="D82" s="123"/>
      <c r="E82" s="123"/>
      <c r="F82" s="124"/>
      <c r="G82" s="2">
        <v>0</v>
      </c>
      <c r="H82" s="31"/>
      <c r="I82" s="2"/>
      <c r="J82" s="75"/>
    </row>
    <row r="83" spans="1:13" ht="370.5" customHeight="1">
      <c r="A83" s="57" t="s">
        <v>76</v>
      </c>
      <c r="B83" s="1">
        <f>B84+B85+B86</f>
        <v>109417.16130000001</v>
      </c>
      <c r="C83" s="1">
        <f>C84+C85+C86</f>
        <v>109417.16130000001</v>
      </c>
      <c r="D83" s="3">
        <f>C83/B83*100</f>
        <v>100</v>
      </c>
      <c r="E83" s="1">
        <f>E84+E85+E86</f>
        <v>109417.16130000001</v>
      </c>
      <c r="F83" s="3">
        <f>E83/B83*100</f>
        <v>100</v>
      </c>
      <c r="G83" s="1">
        <f>G84+G85+G86</f>
        <v>0</v>
      </c>
      <c r="H83" s="3">
        <f>G83/B83*100</f>
        <v>0</v>
      </c>
      <c r="I83" s="1">
        <f t="shared" ref="I83:I86" si="38">B83-G83</f>
        <v>109417.16130000001</v>
      </c>
      <c r="J83" s="118" t="s">
        <v>108</v>
      </c>
    </row>
    <row r="84" spans="1:13" ht="135" customHeight="1">
      <c r="A84" s="5" t="s">
        <v>0</v>
      </c>
      <c r="B84" s="1">
        <v>105073.3</v>
      </c>
      <c r="C84" s="1">
        <v>105073.3</v>
      </c>
      <c r="D84" s="3">
        <f t="shared" ref="D84:D86" si="39">C84/B84*100</f>
        <v>100</v>
      </c>
      <c r="E84" s="1">
        <v>105073.3</v>
      </c>
      <c r="F84" s="3">
        <f t="shared" ref="F84:F86" si="40">E84/B84*100</f>
        <v>100</v>
      </c>
      <c r="G84" s="1">
        <v>0</v>
      </c>
      <c r="H84" s="3">
        <f t="shared" ref="H84:H86" si="41">G84/B84*100</f>
        <v>0</v>
      </c>
      <c r="I84" s="1">
        <f t="shared" si="38"/>
        <v>105073.3</v>
      </c>
      <c r="J84" s="119"/>
    </row>
    <row r="85" spans="1:13" ht="135" customHeight="1">
      <c r="A85" s="5" t="s">
        <v>1</v>
      </c>
      <c r="B85" s="1">
        <v>3249.6896900000002</v>
      </c>
      <c r="C85" s="1">
        <v>3249.6896900000002</v>
      </c>
      <c r="D85" s="3">
        <f t="shared" si="39"/>
        <v>100</v>
      </c>
      <c r="E85" s="1">
        <v>3249.6896900000002</v>
      </c>
      <c r="F85" s="3">
        <f t="shared" si="40"/>
        <v>100</v>
      </c>
      <c r="G85" s="1">
        <v>0</v>
      </c>
      <c r="H85" s="3">
        <f t="shared" si="41"/>
        <v>0</v>
      </c>
      <c r="I85" s="1">
        <f t="shared" si="38"/>
        <v>3249.6896900000002</v>
      </c>
      <c r="J85" s="119"/>
    </row>
    <row r="86" spans="1:13" ht="135" customHeight="1">
      <c r="A86" s="20" t="s">
        <v>2</v>
      </c>
      <c r="B86" s="2">
        <v>1094.1716100000001</v>
      </c>
      <c r="C86" s="2">
        <v>1094.1716100000001</v>
      </c>
      <c r="D86" s="31">
        <f t="shared" si="39"/>
        <v>100</v>
      </c>
      <c r="E86" s="2">
        <v>1094.1716100000001</v>
      </c>
      <c r="F86" s="31">
        <f t="shared" si="40"/>
        <v>100</v>
      </c>
      <c r="G86" s="2">
        <v>0</v>
      </c>
      <c r="H86" s="31">
        <f t="shared" si="41"/>
        <v>0</v>
      </c>
      <c r="I86" s="2">
        <f t="shared" si="38"/>
        <v>1094.1716100000001</v>
      </c>
      <c r="J86" s="119"/>
    </row>
    <row r="87" spans="1:13" s="13" customFormat="1" ht="27" customHeight="1">
      <c r="A87" s="116" t="s">
        <v>59</v>
      </c>
      <c r="B87" s="117"/>
      <c r="C87" s="117"/>
      <c r="D87" s="117"/>
      <c r="E87" s="117"/>
      <c r="F87" s="117"/>
      <c r="G87" s="117"/>
      <c r="H87" s="117"/>
      <c r="I87" s="117"/>
      <c r="J87" s="117"/>
    </row>
    <row r="88" spans="1:13" s="13" customFormat="1" ht="27" customHeight="1">
      <c r="A88" s="82" t="s">
        <v>18</v>
      </c>
      <c r="B88" s="120"/>
      <c r="C88" s="120"/>
      <c r="D88" s="120"/>
      <c r="E88" s="120"/>
      <c r="F88" s="120"/>
      <c r="G88" s="120"/>
      <c r="H88" s="120"/>
      <c r="I88" s="120"/>
      <c r="J88" s="121"/>
    </row>
    <row r="89" spans="1:13" s="13" customFormat="1" ht="27" customHeight="1">
      <c r="A89" s="80" t="s">
        <v>114</v>
      </c>
      <c r="B89" s="80"/>
      <c r="C89" s="80"/>
      <c r="D89" s="80"/>
      <c r="E89" s="80"/>
      <c r="F89" s="80"/>
      <c r="G89" s="80"/>
      <c r="H89" s="80"/>
      <c r="I89" s="80"/>
      <c r="J89" s="81"/>
    </row>
    <row r="90" spans="1:13" s="13" customFormat="1" ht="27" customHeight="1">
      <c r="A90" s="82" t="s">
        <v>19</v>
      </c>
      <c r="B90" s="120"/>
      <c r="C90" s="120"/>
      <c r="D90" s="120"/>
      <c r="E90" s="120"/>
      <c r="F90" s="120"/>
      <c r="G90" s="120"/>
      <c r="H90" s="120"/>
      <c r="I90" s="120"/>
      <c r="J90" s="121"/>
    </row>
    <row r="91" spans="1:13" s="13" customFormat="1" ht="27" customHeight="1">
      <c r="A91" s="82" t="s">
        <v>20</v>
      </c>
      <c r="B91" s="120"/>
      <c r="C91" s="120"/>
      <c r="D91" s="120"/>
      <c r="E91" s="120"/>
      <c r="F91" s="120"/>
      <c r="G91" s="120"/>
      <c r="H91" s="120"/>
      <c r="I91" s="120"/>
      <c r="J91" s="121"/>
    </row>
    <row r="92" spans="1:13" s="13" customFormat="1" ht="27" customHeight="1">
      <c r="A92" s="111" t="s">
        <v>35</v>
      </c>
      <c r="B92" s="112"/>
      <c r="C92" s="112"/>
      <c r="D92" s="112"/>
      <c r="E92" s="112"/>
      <c r="F92" s="112"/>
      <c r="G92" s="112"/>
      <c r="H92" s="112"/>
      <c r="I92" s="112"/>
      <c r="J92" s="113"/>
    </row>
    <row r="93" spans="1:13" ht="347.25" customHeight="1">
      <c r="A93" s="63" t="s">
        <v>80</v>
      </c>
      <c r="B93" s="1">
        <f>B94+B95+B96</f>
        <v>2636.7157700000002</v>
      </c>
      <c r="C93" s="1">
        <f>C94+C95+C96</f>
        <v>2636.7157700000002</v>
      </c>
      <c r="D93" s="3">
        <f>C93/B93*100</f>
        <v>100</v>
      </c>
      <c r="E93" s="1">
        <f>E94+E95+E96</f>
        <v>2636.7157700000002</v>
      </c>
      <c r="F93" s="3">
        <f>E93/B93*100</f>
        <v>100</v>
      </c>
      <c r="G93" s="1">
        <f>G94+G95+G96</f>
        <v>2551</v>
      </c>
      <c r="H93" s="3">
        <f>G93/B93*100</f>
        <v>96.749146382205609</v>
      </c>
      <c r="I93" s="1">
        <f t="shared" ref="I93:I96" si="42">B93-G93</f>
        <v>85.715770000000248</v>
      </c>
      <c r="J93" s="114" t="s">
        <v>97</v>
      </c>
    </row>
    <row r="94" spans="1:13" ht="20.25">
      <c r="A94" s="5" t="s">
        <v>0</v>
      </c>
      <c r="B94" s="1">
        <v>2557.6143000000002</v>
      </c>
      <c r="C94" s="1">
        <v>2557.6143000000002</v>
      </c>
      <c r="D94" s="3">
        <f t="shared" ref="D94:D95" si="43">C94/B94*100</f>
        <v>100</v>
      </c>
      <c r="E94" s="1">
        <v>2557.6143000000002</v>
      </c>
      <c r="F94" s="3">
        <f t="shared" ref="F94:F95" si="44">E94/B94*100</f>
        <v>100</v>
      </c>
      <c r="G94" s="1">
        <v>2474.5</v>
      </c>
      <c r="H94" s="3">
        <f t="shared" ref="H94:H95" si="45">G94/B94*100</f>
        <v>96.750319233044635</v>
      </c>
      <c r="I94" s="1">
        <f t="shared" si="42"/>
        <v>83.114300000000185</v>
      </c>
      <c r="J94" s="115"/>
    </row>
    <row r="95" spans="1:13" ht="20.25">
      <c r="A95" s="5" t="s">
        <v>1</v>
      </c>
      <c r="B95" s="1">
        <v>79.101470000000006</v>
      </c>
      <c r="C95" s="1">
        <v>79.101470000000006</v>
      </c>
      <c r="D95" s="3">
        <f t="shared" si="43"/>
        <v>100</v>
      </c>
      <c r="E95" s="1">
        <v>79.101470000000006</v>
      </c>
      <c r="F95" s="3">
        <f t="shared" si="44"/>
        <v>100</v>
      </c>
      <c r="G95" s="1">
        <v>76.5</v>
      </c>
      <c r="H95" s="3">
        <f t="shared" si="45"/>
        <v>96.711224203545129</v>
      </c>
      <c r="I95" s="1">
        <f t="shared" si="42"/>
        <v>2.6014700000000062</v>
      </c>
      <c r="J95" s="115"/>
    </row>
    <row r="96" spans="1:13" ht="20.25">
      <c r="A96" s="20" t="s">
        <v>2</v>
      </c>
      <c r="B96" s="2">
        <v>0</v>
      </c>
      <c r="C96" s="2">
        <v>0</v>
      </c>
      <c r="D96" s="31">
        <v>0</v>
      </c>
      <c r="E96" s="2">
        <v>0</v>
      </c>
      <c r="F96" s="31">
        <v>0</v>
      </c>
      <c r="G96" s="2">
        <v>0</v>
      </c>
      <c r="H96" s="31">
        <v>0</v>
      </c>
      <c r="I96" s="2">
        <f t="shared" si="42"/>
        <v>0</v>
      </c>
      <c r="J96" s="115"/>
    </row>
    <row r="97" spans="1:10" s="13" customFormat="1" ht="32.25" customHeight="1">
      <c r="A97" s="103" t="s">
        <v>17</v>
      </c>
      <c r="B97" s="104"/>
      <c r="C97" s="104"/>
      <c r="D97" s="104"/>
      <c r="E97" s="104"/>
      <c r="F97" s="104"/>
      <c r="G97" s="104"/>
      <c r="H97" s="104"/>
      <c r="I97" s="104"/>
      <c r="J97" s="104"/>
    </row>
    <row r="98" spans="1:10" ht="67.5" customHeight="1">
      <c r="A98" s="28" t="s">
        <v>5</v>
      </c>
      <c r="B98" s="1">
        <f>B99+B100+B102+B104</f>
        <v>385702.31627000001</v>
      </c>
      <c r="C98" s="1">
        <f>C99+C100+C102+C104</f>
        <v>256491.63907</v>
      </c>
      <c r="D98" s="3">
        <f>C98/B98*100</f>
        <v>66.499895969110611</v>
      </c>
      <c r="E98" s="1">
        <f>E99+E100+E102+E104</f>
        <v>256491.63907</v>
      </c>
      <c r="F98" s="3">
        <f>E98/B98*100</f>
        <v>66.499895969110611</v>
      </c>
      <c r="G98" s="1">
        <f>G99+G100+G102+G104</f>
        <v>212676.29119000002</v>
      </c>
      <c r="H98" s="3">
        <f>G98/B98*100</f>
        <v>55.140008814757024</v>
      </c>
      <c r="I98" s="1">
        <f>B98-G98</f>
        <v>173026.02507999999</v>
      </c>
      <c r="J98" s="96" t="s">
        <v>106</v>
      </c>
    </row>
    <row r="99" spans="1:10" s="9" customFormat="1" ht="23.25" customHeight="1">
      <c r="A99" s="25" t="s">
        <v>3</v>
      </c>
      <c r="B99" s="34">
        <f>B112+B122+B150</f>
        <v>93770.433090000006</v>
      </c>
      <c r="C99" s="34">
        <f>C112+C122+C150</f>
        <v>93770.433090000006</v>
      </c>
      <c r="D99" s="3">
        <f t="shared" ref="D99:D104" si="46">C99/B99*100</f>
        <v>100</v>
      </c>
      <c r="E99" s="34">
        <f>E112+E122+E150</f>
        <v>93770.433090000006</v>
      </c>
      <c r="F99" s="3">
        <f t="shared" ref="F99:F104" si="47">E99/B99*100</f>
        <v>100</v>
      </c>
      <c r="G99" s="34">
        <f>G112+G122+G150</f>
        <v>93770.433090000006</v>
      </c>
      <c r="H99" s="3">
        <f t="shared" ref="H99:H104" si="48">G99/B99*100</f>
        <v>100</v>
      </c>
      <c r="I99" s="1">
        <f t="shared" ref="I99:I104" si="49">B99-G99</f>
        <v>0</v>
      </c>
      <c r="J99" s="97"/>
    </row>
    <row r="100" spans="1:10" s="9" customFormat="1" ht="45.75" customHeight="1">
      <c r="A100" s="25" t="s">
        <v>50</v>
      </c>
      <c r="B100" s="34">
        <f>B123</f>
        <v>256561.73409000001</v>
      </c>
      <c r="C100" s="34">
        <f>C123</f>
        <v>157986.77413999999</v>
      </c>
      <c r="D100" s="3">
        <f t="shared" si="46"/>
        <v>61.578463639702164</v>
      </c>
      <c r="E100" s="34">
        <f>E123</f>
        <v>157986.77413999999</v>
      </c>
      <c r="F100" s="3">
        <f t="shared" si="47"/>
        <v>61.578463639702164</v>
      </c>
      <c r="G100" s="34">
        <f>G123</f>
        <v>114171.42626000001</v>
      </c>
      <c r="H100" s="3">
        <f>G100/B100*100</f>
        <v>44.500566955144407</v>
      </c>
      <c r="I100" s="1">
        <f t="shared" si="49"/>
        <v>142390.30783000001</v>
      </c>
      <c r="J100" s="97"/>
    </row>
    <row r="101" spans="1:10" s="9" customFormat="1" ht="45.75" customHeight="1">
      <c r="A101" s="26" t="s">
        <v>46</v>
      </c>
      <c r="B101" s="39">
        <f>B124</f>
        <v>159920.09917</v>
      </c>
      <c r="C101" s="39">
        <f>C124</f>
        <v>157986.77413999999</v>
      </c>
      <c r="D101" s="30">
        <f t="shared" si="46"/>
        <v>98.791068139630895</v>
      </c>
      <c r="E101" s="39">
        <f>E124</f>
        <v>157986.77413999999</v>
      </c>
      <c r="F101" s="30">
        <f t="shared" si="47"/>
        <v>98.791068139630895</v>
      </c>
      <c r="G101" s="39">
        <f>G124</f>
        <v>114171.42626000001</v>
      </c>
      <c r="H101" s="30">
        <f>G101/B101*100</f>
        <v>71.392793559133722</v>
      </c>
      <c r="I101" s="6">
        <f t="shared" si="49"/>
        <v>45748.672909999994</v>
      </c>
      <c r="J101" s="97"/>
    </row>
    <row r="102" spans="1:10" s="9" customFormat="1" ht="23.25" customHeight="1">
      <c r="A102" s="5" t="s">
        <v>40</v>
      </c>
      <c r="B102" s="34">
        <f>B113+B125+B151</f>
        <v>29757.081879999998</v>
      </c>
      <c r="C102" s="34">
        <f>C113+C125+C151</f>
        <v>3170.2208799999999</v>
      </c>
      <c r="D102" s="3">
        <f t="shared" si="46"/>
        <v>10.653668571348502</v>
      </c>
      <c r="E102" s="34">
        <f>E113+E125+E151</f>
        <v>3170.2208799999999</v>
      </c>
      <c r="F102" s="3">
        <f t="shared" si="47"/>
        <v>10.653668571348502</v>
      </c>
      <c r="G102" s="34">
        <f>G113+G125+G151</f>
        <v>3170.2208799999999</v>
      </c>
      <c r="H102" s="3">
        <f t="shared" si="48"/>
        <v>10.653668571348502</v>
      </c>
      <c r="I102" s="1">
        <f t="shared" si="49"/>
        <v>26586.860999999997</v>
      </c>
      <c r="J102" s="97"/>
    </row>
    <row r="103" spans="1:10" s="9" customFormat="1" ht="43.5" customHeight="1">
      <c r="A103" s="4" t="s">
        <v>46</v>
      </c>
      <c r="B103" s="39">
        <f>B126+B152</f>
        <v>22425.3</v>
      </c>
      <c r="C103" s="39">
        <f>C126+C152</f>
        <v>211.21214000000001</v>
      </c>
      <c r="D103" s="30">
        <f t="shared" si="46"/>
        <v>0.94184755610850246</v>
      </c>
      <c r="E103" s="39">
        <f>E126+E152</f>
        <v>211.21214000000001</v>
      </c>
      <c r="F103" s="30">
        <f t="shared" si="47"/>
        <v>0.94184755610850246</v>
      </c>
      <c r="G103" s="39">
        <f>G126+G152</f>
        <v>211.21214000000001</v>
      </c>
      <c r="H103" s="30">
        <f>G103/B103*100</f>
        <v>0.94184755610850246</v>
      </c>
      <c r="I103" s="6">
        <f t="shared" si="49"/>
        <v>22214.08786</v>
      </c>
      <c r="J103" s="97"/>
    </row>
    <row r="104" spans="1:10" ht="23.25" customHeight="1">
      <c r="A104" s="29" t="s">
        <v>2</v>
      </c>
      <c r="B104" s="35">
        <f>B114+B127+B153</f>
        <v>5613.0672100000002</v>
      </c>
      <c r="C104" s="35">
        <f>C114+C127+C153</f>
        <v>1564.2109599999999</v>
      </c>
      <c r="D104" s="31">
        <f t="shared" si="46"/>
        <v>27.867312139310723</v>
      </c>
      <c r="E104" s="35">
        <f>E114+E127+E153</f>
        <v>1564.2109599999999</v>
      </c>
      <c r="F104" s="31">
        <f t="shared" si="47"/>
        <v>27.867312139310723</v>
      </c>
      <c r="G104" s="35">
        <f>G114+G127+G153</f>
        <v>1564.2109599999999</v>
      </c>
      <c r="H104" s="31">
        <f t="shared" si="48"/>
        <v>27.867312139310723</v>
      </c>
      <c r="I104" s="2">
        <f t="shared" si="49"/>
        <v>4048.8562500000003</v>
      </c>
      <c r="J104" s="97"/>
    </row>
    <row r="105" spans="1:10" s="14" customFormat="1" ht="36.75" customHeight="1">
      <c r="A105" s="116" t="s">
        <v>33</v>
      </c>
      <c r="B105" s="117"/>
      <c r="C105" s="117"/>
      <c r="D105" s="117"/>
      <c r="E105" s="117"/>
      <c r="F105" s="117"/>
      <c r="G105" s="117"/>
      <c r="H105" s="117"/>
      <c r="I105" s="117"/>
      <c r="J105" s="117"/>
    </row>
    <row r="106" spans="1:10" s="14" customFormat="1" ht="48" customHeight="1">
      <c r="A106" s="94" t="s">
        <v>24</v>
      </c>
      <c r="B106" s="105"/>
      <c r="C106" s="105"/>
      <c r="D106" s="105"/>
      <c r="E106" s="105"/>
      <c r="F106" s="105"/>
      <c r="G106" s="105"/>
      <c r="H106" s="105"/>
      <c r="I106" s="105"/>
      <c r="J106" s="105"/>
    </row>
    <row r="107" spans="1:10" s="14" customFormat="1" ht="48" customHeight="1">
      <c r="A107" s="93" t="s">
        <v>110</v>
      </c>
      <c r="B107" s="108"/>
      <c r="C107" s="108"/>
      <c r="D107" s="108"/>
      <c r="E107" s="108"/>
      <c r="F107" s="108"/>
      <c r="G107" s="108"/>
      <c r="H107" s="108"/>
      <c r="I107" s="108"/>
      <c r="J107" s="108"/>
    </row>
    <row r="108" spans="1:10" s="14" customFormat="1" ht="48" customHeight="1">
      <c r="A108" s="94" t="s">
        <v>23</v>
      </c>
      <c r="B108" s="94"/>
      <c r="C108" s="94"/>
      <c r="D108" s="94"/>
      <c r="E108" s="94"/>
      <c r="F108" s="94"/>
      <c r="G108" s="94"/>
      <c r="H108" s="94"/>
      <c r="I108" s="94"/>
      <c r="J108" s="94"/>
    </row>
    <row r="109" spans="1:10" s="14" customFormat="1" ht="48" customHeight="1">
      <c r="A109" s="94" t="s">
        <v>4</v>
      </c>
      <c r="B109" s="94"/>
      <c r="C109" s="94"/>
      <c r="D109" s="94"/>
      <c r="E109" s="94"/>
      <c r="F109" s="94"/>
      <c r="G109" s="94"/>
      <c r="H109" s="94"/>
      <c r="I109" s="94"/>
      <c r="J109" s="94"/>
    </row>
    <row r="110" spans="1:10" s="15" customFormat="1" ht="48" customHeight="1">
      <c r="A110" s="98" t="s">
        <v>43</v>
      </c>
      <c r="B110" s="99"/>
      <c r="C110" s="99"/>
      <c r="D110" s="99"/>
      <c r="E110" s="99"/>
      <c r="F110" s="99"/>
      <c r="G110" s="99"/>
      <c r="H110" s="99"/>
      <c r="I110" s="99"/>
      <c r="J110" s="100"/>
    </row>
    <row r="111" spans="1:10" ht="241.5" customHeight="1">
      <c r="A111" s="63" t="s">
        <v>85</v>
      </c>
      <c r="B111" s="1">
        <f>SUM(B112:B114)</f>
        <v>97647.022900000011</v>
      </c>
      <c r="C111" s="1">
        <f>SUM(C112:C114)</f>
        <v>97647.022900000011</v>
      </c>
      <c r="D111" s="3">
        <f>C111/B111*100</f>
        <v>100</v>
      </c>
      <c r="E111" s="1">
        <f>SUM(E112:E114)</f>
        <v>97647.022900000011</v>
      </c>
      <c r="F111" s="3">
        <f>E111/B111*100</f>
        <v>100</v>
      </c>
      <c r="G111" s="1">
        <f>SUM(G112:G114)</f>
        <v>97647.022900000011</v>
      </c>
      <c r="H111" s="3">
        <f>G111/B111*100</f>
        <v>100</v>
      </c>
      <c r="I111" s="1">
        <f>B111-G111</f>
        <v>0</v>
      </c>
      <c r="J111" s="101" t="s">
        <v>101</v>
      </c>
    </row>
    <row r="112" spans="1:10" ht="168.75" customHeight="1">
      <c r="A112" s="5" t="s">
        <v>0</v>
      </c>
      <c r="B112" s="1">
        <v>93770.433090000006</v>
      </c>
      <c r="C112" s="1">
        <v>93770.433090000006</v>
      </c>
      <c r="D112" s="3">
        <f>C112/B112*100</f>
        <v>100</v>
      </c>
      <c r="E112" s="1">
        <v>93770.433090000006</v>
      </c>
      <c r="F112" s="3">
        <f>E112/B112*100</f>
        <v>100</v>
      </c>
      <c r="G112" s="1">
        <v>93770.433090000006</v>
      </c>
      <c r="H112" s="3">
        <f>G112/B112*100</f>
        <v>100</v>
      </c>
      <c r="I112" s="1">
        <f>B112-G112</f>
        <v>0</v>
      </c>
      <c r="J112" s="102"/>
    </row>
    <row r="113" spans="1:11" ht="175.5" customHeight="1">
      <c r="A113" s="5" t="s">
        <v>1</v>
      </c>
      <c r="B113" s="1">
        <v>2900.11958</v>
      </c>
      <c r="C113" s="1">
        <v>2900.11958</v>
      </c>
      <c r="D113" s="3">
        <f t="shared" ref="D113:D114" si="50">C113/B113*100</f>
        <v>100</v>
      </c>
      <c r="E113" s="1">
        <v>2900.11958</v>
      </c>
      <c r="F113" s="3">
        <f>E113/B113*100</f>
        <v>100</v>
      </c>
      <c r="G113" s="1">
        <v>2900.11958</v>
      </c>
      <c r="H113" s="3">
        <f>G113/B113*100</f>
        <v>100</v>
      </c>
      <c r="I113" s="1">
        <f>B113-G113</f>
        <v>0</v>
      </c>
      <c r="J113" s="102"/>
      <c r="K113" s="41"/>
    </row>
    <row r="114" spans="1:11" ht="170.25" customHeight="1">
      <c r="A114" s="5" t="s">
        <v>2</v>
      </c>
      <c r="B114" s="2">
        <v>976.47023000000002</v>
      </c>
      <c r="C114" s="2">
        <v>976.47023000000002</v>
      </c>
      <c r="D114" s="31">
        <f t="shared" si="50"/>
        <v>100</v>
      </c>
      <c r="E114" s="2">
        <v>976.47023000000002</v>
      </c>
      <c r="F114" s="31">
        <f t="shared" ref="F114" si="51">E114/B114*100</f>
        <v>100</v>
      </c>
      <c r="G114" s="2">
        <v>976.47023000000002</v>
      </c>
      <c r="H114" s="31">
        <f>G114/B114*100</f>
        <v>100</v>
      </c>
      <c r="I114" s="2">
        <f>B114-G114</f>
        <v>0</v>
      </c>
      <c r="J114" s="102"/>
    </row>
    <row r="115" spans="1:11" s="16" customFormat="1" ht="21.75" customHeight="1">
      <c r="A115" s="109" t="s">
        <v>34</v>
      </c>
      <c r="B115" s="110"/>
      <c r="C115" s="110"/>
      <c r="D115" s="110"/>
      <c r="E115" s="110"/>
      <c r="F115" s="110"/>
      <c r="G115" s="110"/>
      <c r="H115" s="110"/>
      <c r="I115" s="110"/>
      <c r="J115" s="110"/>
    </row>
    <row r="116" spans="1:11" s="16" customFormat="1" ht="42" customHeight="1">
      <c r="A116" s="85" t="s">
        <v>21</v>
      </c>
      <c r="B116" s="86"/>
      <c r="C116" s="86"/>
      <c r="D116" s="86"/>
      <c r="E116" s="86"/>
      <c r="F116" s="86"/>
      <c r="G116" s="86"/>
      <c r="H116" s="86"/>
      <c r="I116" s="86"/>
      <c r="J116" s="87"/>
    </row>
    <row r="117" spans="1:11" s="16" customFormat="1" ht="22.5" customHeight="1">
      <c r="A117" s="88" t="s">
        <v>115</v>
      </c>
      <c r="B117" s="89"/>
      <c r="C117" s="89"/>
      <c r="D117" s="89"/>
      <c r="E117" s="89"/>
      <c r="F117" s="89"/>
      <c r="G117" s="89"/>
      <c r="H117" s="89"/>
      <c r="I117" s="89"/>
      <c r="J117" s="90"/>
    </row>
    <row r="118" spans="1:11" s="16" customFormat="1" ht="41.25" customHeight="1">
      <c r="A118" s="85" t="s">
        <v>28</v>
      </c>
      <c r="B118" s="86"/>
      <c r="C118" s="86"/>
      <c r="D118" s="86"/>
      <c r="E118" s="86"/>
      <c r="F118" s="86"/>
      <c r="G118" s="86"/>
      <c r="H118" s="86"/>
      <c r="I118" s="86"/>
      <c r="J118" s="87"/>
    </row>
    <row r="119" spans="1:11" s="16" customFormat="1" ht="24" customHeight="1">
      <c r="A119" s="106" t="s">
        <v>29</v>
      </c>
      <c r="B119" s="106"/>
      <c r="C119" s="106"/>
      <c r="D119" s="106"/>
      <c r="E119" s="106"/>
      <c r="F119" s="106"/>
      <c r="G119" s="106"/>
      <c r="H119" s="106"/>
      <c r="I119" s="106"/>
      <c r="J119" s="106"/>
    </row>
    <row r="120" spans="1:11" s="16" customFormat="1" ht="44.25" customHeight="1">
      <c r="A120" s="107" t="s">
        <v>31</v>
      </c>
      <c r="B120" s="107"/>
      <c r="C120" s="107"/>
      <c r="D120" s="107"/>
      <c r="E120" s="107"/>
      <c r="F120" s="107"/>
      <c r="G120" s="107"/>
      <c r="H120" s="107"/>
      <c r="I120" s="107"/>
      <c r="J120" s="107"/>
    </row>
    <row r="121" spans="1:11" ht="409.5" customHeight="1">
      <c r="A121" s="63" t="s">
        <v>70</v>
      </c>
      <c r="B121" s="1">
        <f>B122+B123+B125+B127</f>
        <v>264855.29336999997</v>
      </c>
      <c r="C121" s="1">
        <f>C122+C123+C125+C127</f>
        <v>158844.61616999999</v>
      </c>
      <c r="D121" s="3">
        <f>C121/B121*100</f>
        <v>59.974114222476871</v>
      </c>
      <c r="E121" s="1">
        <f>E122+E123+E125+E127</f>
        <v>158844.61616999999</v>
      </c>
      <c r="F121" s="3">
        <f>E121/B121*100</f>
        <v>59.974114222476871</v>
      </c>
      <c r="G121" s="1">
        <f>G122+G123+G125+G127</f>
        <v>115029.26829000001</v>
      </c>
      <c r="H121" s="3">
        <f>G121/B121*100</f>
        <v>43.430987097284621</v>
      </c>
      <c r="I121" s="1">
        <f>B121-G121</f>
        <v>149826.02507999996</v>
      </c>
      <c r="J121" s="73" t="s">
        <v>118</v>
      </c>
    </row>
    <row r="122" spans="1:11" ht="98.25" customHeight="1">
      <c r="A122" s="5" t="s">
        <v>0</v>
      </c>
      <c r="B122" s="1">
        <f>B131+B139</f>
        <v>0</v>
      </c>
      <c r="C122" s="1">
        <f>C131+C139</f>
        <v>0</v>
      </c>
      <c r="D122" s="3">
        <v>0</v>
      </c>
      <c r="E122" s="1">
        <f>E131+E139</f>
        <v>0</v>
      </c>
      <c r="F122" s="3">
        <v>0</v>
      </c>
      <c r="G122" s="1">
        <f>G131+G139</f>
        <v>0</v>
      </c>
      <c r="H122" s="3">
        <v>0</v>
      </c>
      <c r="I122" s="1">
        <f t="shared" ref="I122:I127" si="52">B122-G122</f>
        <v>0</v>
      </c>
      <c r="J122" s="74"/>
    </row>
    <row r="123" spans="1:11" ht="64.5" customHeight="1">
      <c r="A123" s="5" t="s">
        <v>51</v>
      </c>
      <c r="B123" s="1">
        <f>B132+B140</f>
        <v>256561.73409000001</v>
      </c>
      <c r="C123" s="1">
        <f t="shared" ref="B123:C127" si="53">C132+C140</f>
        <v>157986.77413999999</v>
      </c>
      <c r="D123" s="3">
        <f t="shared" ref="D123:D127" si="54">C123/B123*100</f>
        <v>61.578463639702164</v>
      </c>
      <c r="E123" s="1">
        <f t="shared" ref="E123:E127" si="55">E132+E140</f>
        <v>157986.77413999999</v>
      </c>
      <c r="F123" s="3">
        <f t="shared" ref="F123:F127" si="56">E123/B123*100</f>
        <v>61.578463639702164</v>
      </c>
      <c r="G123" s="1">
        <f>G132+G140</f>
        <v>114171.42626000001</v>
      </c>
      <c r="H123" s="3">
        <f t="shared" ref="H123:H127" si="57">G123/B123*100</f>
        <v>44.500566955144407</v>
      </c>
      <c r="I123" s="1">
        <f t="shared" si="52"/>
        <v>142390.30783000001</v>
      </c>
      <c r="J123" s="74"/>
    </row>
    <row r="124" spans="1:11" ht="87" customHeight="1">
      <c r="A124" s="4" t="s">
        <v>46</v>
      </c>
      <c r="B124" s="6">
        <f t="shared" si="53"/>
        <v>159920.09917</v>
      </c>
      <c r="C124" s="6">
        <f t="shared" si="53"/>
        <v>157986.77413999999</v>
      </c>
      <c r="D124" s="30">
        <f t="shared" si="54"/>
        <v>98.791068139630895</v>
      </c>
      <c r="E124" s="6">
        <f>E133+E141</f>
        <v>157986.77413999999</v>
      </c>
      <c r="F124" s="30">
        <f>E124/B124*100</f>
        <v>98.791068139630895</v>
      </c>
      <c r="G124" s="6">
        <f t="shared" ref="G124:G127" si="58">G133+G141</f>
        <v>114171.42626000001</v>
      </c>
      <c r="H124" s="30">
        <f t="shared" si="57"/>
        <v>71.392793559133722</v>
      </c>
      <c r="I124" s="6">
        <f t="shared" si="52"/>
        <v>45748.672909999994</v>
      </c>
      <c r="J124" s="74"/>
    </row>
    <row r="125" spans="1:11" ht="105" customHeight="1">
      <c r="A125" s="5" t="s">
        <v>40</v>
      </c>
      <c r="B125" s="1">
        <f t="shared" si="53"/>
        <v>5048.9622999999992</v>
      </c>
      <c r="C125" s="1">
        <f t="shared" si="53"/>
        <v>270.10129999999998</v>
      </c>
      <c r="D125" s="3">
        <f t="shared" si="54"/>
        <v>5.3496398656016906</v>
      </c>
      <c r="E125" s="1">
        <f t="shared" si="55"/>
        <v>270.10129999999998</v>
      </c>
      <c r="F125" s="3">
        <f t="shared" si="56"/>
        <v>5.3496398656016906</v>
      </c>
      <c r="G125" s="1">
        <f>G134+G142</f>
        <v>270.10129999999998</v>
      </c>
      <c r="H125" s="3">
        <f t="shared" si="57"/>
        <v>5.3496398656016906</v>
      </c>
      <c r="I125" s="1">
        <f t="shared" si="52"/>
        <v>4778.860999999999</v>
      </c>
      <c r="J125" s="74"/>
    </row>
    <row r="126" spans="1:11" ht="111.6" customHeight="1">
      <c r="A126" s="4" t="s">
        <v>46</v>
      </c>
      <c r="B126" s="6">
        <f t="shared" si="53"/>
        <v>617.29999999999995</v>
      </c>
      <c r="C126" s="6">
        <f t="shared" si="53"/>
        <v>211.21214000000001</v>
      </c>
      <c r="D126" s="30">
        <f t="shared" si="54"/>
        <v>34.215477077595985</v>
      </c>
      <c r="E126" s="6">
        <f t="shared" si="55"/>
        <v>211.21214000000001</v>
      </c>
      <c r="F126" s="30">
        <f t="shared" si="56"/>
        <v>34.215477077595985</v>
      </c>
      <c r="G126" s="6">
        <f>G135+G143</f>
        <v>211.21214000000001</v>
      </c>
      <c r="H126" s="30">
        <f t="shared" si="57"/>
        <v>34.215477077595985</v>
      </c>
      <c r="I126" s="6">
        <f t="shared" si="52"/>
        <v>406.08785999999998</v>
      </c>
      <c r="J126" s="74"/>
    </row>
    <row r="127" spans="1:11" ht="153.75" customHeight="1">
      <c r="A127" s="20" t="s">
        <v>2</v>
      </c>
      <c r="B127" s="2">
        <f t="shared" si="53"/>
        <v>3244.5969799999998</v>
      </c>
      <c r="C127" s="2">
        <f t="shared" si="53"/>
        <v>587.74072999999999</v>
      </c>
      <c r="D127" s="31">
        <f t="shared" si="54"/>
        <v>18.114444833145349</v>
      </c>
      <c r="E127" s="2">
        <f t="shared" si="55"/>
        <v>587.74072999999999</v>
      </c>
      <c r="F127" s="31">
        <f t="shared" si="56"/>
        <v>18.114444833145349</v>
      </c>
      <c r="G127" s="2">
        <f t="shared" si="58"/>
        <v>587.74072999999999</v>
      </c>
      <c r="H127" s="31">
        <f t="shared" si="57"/>
        <v>18.114444833145349</v>
      </c>
      <c r="I127" s="2">
        <f t="shared" si="52"/>
        <v>2656.8562499999998</v>
      </c>
      <c r="J127" s="75"/>
    </row>
    <row r="128" spans="1:11" ht="65.25" customHeight="1">
      <c r="A128" s="27" t="s">
        <v>15</v>
      </c>
      <c r="B128" s="70"/>
      <c r="C128" s="71"/>
      <c r="D128" s="71"/>
      <c r="E128" s="71"/>
      <c r="F128" s="71"/>
      <c r="G128" s="71"/>
      <c r="H128" s="71"/>
      <c r="I128" s="71"/>
      <c r="J128" s="72"/>
    </row>
    <row r="129" spans="1:12" ht="24.95" customHeight="1">
      <c r="A129" s="28" t="s">
        <v>8</v>
      </c>
      <c r="B129" s="60"/>
      <c r="C129" s="61"/>
      <c r="D129" s="61"/>
      <c r="E129" s="61"/>
      <c r="F129" s="61"/>
      <c r="G129" s="61"/>
      <c r="H129" s="61"/>
      <c r="I129" s="61"/>
      <c r="J129" s="32"/>
    </row>
    <row r="130" spans="1:12" ht="100.5" customHeight="1">
      <c r="A130" s="63" t="s">
        <v>14</v>
      </c>
      <c r="B130" s="1">
        <f>B131+B132+B134+B136</f>
        <v>102255.0154</v>
      </c>
      <c r="C130" s="1">
        <f>C131+C132+C134+C136</f>
        <v>2327.585</v>
      </c>
      <c r="D130" s="3">
        <f>C130/B130*100</f>
        <v>2.2762550970189381</v>
      </c>
      <c r="E130" s="1">
        <f>E131+E132+E134+E136</f>
        <v>2327.585</v>
      </c>
      <c r="F130" s="3">
        <f>E130/B130*100</f>
        <v>2.2762550970189381</v>
      </c>
      <c r="G130" s="1">
        <f>G131+G132+G134+G136</f>
        <v>2327.585</v>
      </c>
      <c r="H130" s="3">
        <f>G130/B130*100</f>
        <v>2.2762550970189381</v>
      </c>
      <c r="I130" s="1">
        <f>B130-G130</f>
        <v>99927.430399999997</v>
      </c>
      <c r="J130" s="73" t="s">
        <v>119</v>
      </c>
      <c r="L130" s="49"/>
    </row>
    <row r="131" spans="1:12" ht="39" customHeight="1">
      <c r="A131" s="5" t="s">
        <v>0</v>
      </c>
      <c r="B131" s="1">
        <v>0</v>
      </c>
      <c r="C131" s="1">
        <v>0</v>
      </c>
      <c r="D131" s="3">
        <v>0</v>
      </c>
      <c r="E131" s="1">
        <v>0</v>
      </c>
      <c r="F131" s="3">
        <v>0</v>
      </c>
      <c r="G131" s="1">
        <v>0</v>
      </c>
      <c r="H131" s="3">
        <v>0</v>
      </c>
      <c r="I131" s="1">
        <f t="shared" ref="I131:I136" si="59">B131-G131</f>
        <v>0</v>
      </c>
      <c r="J131" s="74"/>
    </row>
    <row r="132" spans="1:12" ht="39" customHeight="1">
      <c r="A132" s="5" t="s">
        <v>51</v>
      </c>
      <c r="B132" s="1">
        <v>99117.254920000007</v>
      </c>
      <c r="C132" s="1">
        <v>2058.3262599999998</v>
      </c>
      <c r="D132" s="3">
        <f t="shared" ref="D132:D136" si="60">C132/B132*100</f>
        <v>2.0766578550438326</v>
      </c>
      <c r="E132" s="1">
        <v>2058.3262599999998</v>
      </c>
      <c r="F132" s="3">
        <f t="shared" ref="F132:F136" si="61">E132/B132*100</f>
        <v>2.0766578550438326</v>
      </c>
      <c r="G132" s="1">
        <v>2058.3262599999998</v>
      </c>
      <c r="H132" s="3">
        <f t="shared" ref="H132:H136" si="62">G132/B132*100</f>
        <v>2.0766578550438326</v>
      </c>
      <c r="I132" s="1">
        <f t="shared" si="59"/>
        <v>97058.928660000005</v>
      </c>
      <c r="J132" s="74"/>
    </row>
    <row r="133" spans="1:12" ht="39" customHeight="1">
      <c r="A133" s="4" t="s">
        <v>46</v>
      </c>
      <c r="B133" s="6">
        <v>2475.62</v>
      </c>
      <c r="C133" s="6">
        <v>2058.3262599999998</v>
      </c>
      <c r="D133" s="30">
        <f t="shared" si="60"/>
        <v>83.143869414530499</v>
      </c>
      <c r="E133" s="6">
        <v>2058.3262599999998</v>
      </c>
      <c r="F133" s="30">
        <f t="shared" si="61"/>
        <v>83.143869414530499</v>
      </c>
      <c r="G133" s="6">
        <v>2058.3262599999998</v>
      </c>
      <c r="H133" s="30">
        <f t="shared" si="62"/>
        <v>83.143869414530499</v>
      </c>
      <c r="I133" s="6">
        <f t="shared" si="59"/>
        <v>417.29374000000007</v>
      </c>
      <c r="J133" s="74"/>
    </row>
    <row r="134" spans="1:12" ht="39" customHeight="1">
      <c r="A134" s="5" t="s">
        <v>39</v>
      </c>
      <c r="B134" s="1">
        <v>270.53465</v>
      </c>
      <c r="C134" s="1">
        <v>58.889159999999997</v>
      </c>
      <c r="D134" s="3">
        <f t="shared" si="60"/>
        <v>21.767695931001814</v>
      </c>
      <c r="E134" s="1">
        <v>58.889159999999997</v>
      </c>
      <c r="F134" s="3">
        <f t="shared" si="61"/>
        <v>21.767695931001814</v>
      </c>
      <c r="G134" s="1">
        <v>58.889159999999997</v>
      </c>
      <c r="H134" s="3">
        <f t="shared" si="62"/>
        <v>21.767695931001814</v>
      </c>
      <c r="I134" s="1">
        <f t="shared" si="59"/>
        <v>211.64549</v>
      </c>
      <c r="J134" s="74"/>
    </row>
    <row r="135" spans="1:12" ht="39" customHeight="1">
      <c r="A135" s="4" t="s">
        <v>46</v>
      </c>
      <c r="B135" s="6">
        <v>0</v>
      </c>
      <c r="C135" s="6">
        <v>0</v>
      </c>
      <c r="D135" s="30">
        <v>0</v>
      </c>
      <c r="E135" s="6">
        <v>0</v>
      </c>
      <c r="F135" s="30">
        <v>0</v>
      </c>
      <c r="G135" s="6">
        <v>0</v>
      </c>
      <c r="H135" s="30">
        <v>0</v>
      </c>
      <c r="I135" s="6">
        <f t="shared" si="59"/>
        <v>0</v>
      </c>
      <c r="J135" s="74"/>
    </row>
    <row r="136" spans="1:12" ht="39" customHeight="1">
      <c r="A136" s="20" t="s">
        <v>2</v>
      </c>
      <c r="B136" s="2">
        <v>2867.2258299999999</v>
      </c>
      <c r="C136" s="2">
        <v>210.36958000000001</v>
      </c>
      <c r="D136" s="31">
        <f t="shared" si="60"/>
        <v>7.3370425795864156</v>
      </c>
      <c r="E136" s="2">
        <v>210.36958000000001</v>
      </c>
      <c r="F136" s="31">
        <f t="shared" si="61"/>
        <v>7.3370425795864156</v>
      </c>
      <c r="G136" s="2">
        <v>210.36958000000001</v>
      </c>
      <c r="H136" s="31">
        <f t="shared" si="62"/>
        <v>7.3370425795864156</v>
      </c>
      <c r="I136" s="2">
        <f t="shared" si="59"/>
        <v>2656.8562499999998</v>
      </c>
      <c r="J136" s="75"/>
    </row>
    <row r="137" spans="1:12" ht="24.95" customHeight="1">
      <c r="A137" s="50" t="s">
        <v>7</v>
      </c>
      <c r="B137" s="70"/>
      <c r="C137" s="71"/>
      <c r="D137" s="71"/>
      <c r="E137" s="71"/>
      <c r="F137" s="71"/>
      <c r="G137" s="71"/>
      <c r="H137" s="71"/>
      <c r="I137" s="71"/>
      <c r="J137" s="72"/>
    </row>
    <row r="138" spans="1:12" ht="409.5" customHeight="1">
      <c r="A138" s="57" t="s">
        <v>49</v>
      </c>
      <c r="B138" s="1">
        <f>B139+B140+B142+B144</f>
        <v>162600.27797</v>
      </c>
      <c r="C138" s="1">
        <f>C139+C140+C142+C144</f>
        <v>156517.03116999997</v>
      </c>
      <c r="D138" s="3">
        <f>C138/B138*100</f>
        <v>96.258772201408917</v>
      </c>
      <c r="E138" s="1">
        <f>E139+E140+E142+E144</f>
        <v>156517.03116999997</v>
      </c>
      <c r="F138" s="3">
        <f>E138/B138*100</f>
        <v>96.258772201408917</v>
      </c>
      <c r="G138" s="1">
        <f>G139+G140+G142+G144</f>
        <v>112701.68329000002</v>
      </c>
      <c r="H138" s="3">
        <f>G138/B138*100</f>
        <v>69.312109854322429</v>
      </c>
      <c r="I138" s="1">
        <f>B138-G138</f>
        <v>49898.59467999998</v>
      </c>
      <c r="J138" s="78" t="s">
        <v>117</v>
      </c>
      <c r="L138" s="49"/>
    </row>
    <row r="139" spans="1:12" ht="49.5" customHeight="1">
      <c r="A139" s="5" t="s">
        <v>0</v>
      </c>
      <c r="B139" s="1">
        <v>0</v>
      </c>
      <c r="C139" s="1">
        <v>0</v>
      </c>
      <c r="D139" s="3">
        <v>0</v>
      </c>
      <c r="E139" s="1">
        <v>0</v>
      </c>
      <c r="F139" s="3">
        <v>0</v>
      </c>
      <c r="G139" s="1">
        <v>0</v>
      </c>
      <c r="H139" s="3">
        <v>0</v>
      </c>
      <c r="I139" s="1">
        <f t="shared" ref="I139:I144" si="63">B139-G139</f>
        <v>0</v>
      </c>
      <c r="J139" s="74"/>
    </row>
    <row r="140" spans="1:12" ht="49.5" customHeight="1">
      <c r="A140" s="5" t="s">
        <v>50</v>
      </c>
      <c r="B140" s="1">
        <v>157444.47917000001</v>
      </c>
      <c r="C140" s="1">
        <v>155928.44787999999</v>
      </c>
      <c r="D140" s="3">
        <f t="shared" ref="D140:D144" si="64">C140/B140*100</f>
        <v>99.037101016185474</v>
      </c>
      <c r="E140" s="1">
        <v>155928.44787999999</v>
      </c>
      <c r="F140" s="3">
        <f t="shared" ref="F140:F144" si="65">E140/B140*100</f>
        <v>99.037101016185474</v>
      </c>
      <c r="G140" s="1">
        <v>112113.1</v>
      </c>
      <c r="H140" s="3">
        <f t="shared" ref="H140:H144" si="66">G140/B140*100</f>
        <v>71.208022403215779</v>
      </c>
      <c r="I140" s="1">
        <f t="shared" si="63"/>
        <v>45331.37917</v>
      </c>
      <c r="J140" s="74"/>
    </row>
    <row r="141" spans="1:12" ht="49.5" customHeight="1">
      <c r="A141" s="4" t="s">
        <v>46</v>
      </c>
      <c r="B141" s="6">
        <v>157444.47917000001</v>
      </c>
      <c r="C141" s="6">
        <v>155928.44787999999</v>
      </c>
      <c r="D141" s="3">
        <f t="shared" si="64"/>
        <v>99.037101016185474</v>
      </c>
      <c r="E141" s="6">
        <v>155928.44787999999</v>
      </c>
      <c r="F141" s="3">
        <f t="shared" si="65"/>
        <v>99.037101016185474</v>
      </c>
      <c r="G141" s="6">
        <v>112113.1</v>
      </c>
      <c r="H141" s="3">
        <f t="shared" si="66"/>
        <v>71.208022403215779</v>
      </c>
      <c r="I141" s="6">
        <f t="shared" si="63"/>
        <v>45331.37917</v>
      </c>
      <c r="J141" s="74"/>
      <c r="K141" s="40"/>
    </row>
    <row r="142" spans="1:12" ht="49.5" customHeight="1">
      <c r="A142" s="5" t="s">
        <v>52</v>
      </c>
      <c r="B142" s="1">
        <v>4778.4276499999996</v>
      </c>
      <c r="C142" s="1">
        <v>211.21214000000001</v>
      </c>
      <c r="D142" s="3">
        <f t="shared" si="64"/>
        <v>4.4201179858818209</v>
      </c>
      <c r="E142" s="1">
        <v>211.21214000000001</v>
      </c>
      <c r="F142" s="3">
        <f t="shared" si="65"/>
        <v>4.4201179858818209</v>
      </c>
      <c r="G142" s="1">
        <v>211.21214000000001</v>
      </c>
      <c r="H142" s="3">
        <f t="shared" si="66"/>
        <v>4.4201179858818209</v>
      </c>
      <c r="I142" s="1">
        <f t="shared" si="63"/>
        <v>4567.21551</v>
      </c>
      <c r="J142" s="74"/>
    </row>
    <row r="143" spans="1:12" ht="49.5" customHeight="1">
      <c r="A143" s="4" t="s">
        <v>46</v>
      </c>
      <c r="B143" s="6">
        <v>617.29999999999995</v>
      </c>
      <c r="C143" s="6">
        <v>211.21214000000001</v>
      </c>
      <c r="D143" s="3">
        <f t="shared" si="64"/>
        <v>34.215477077595985</v>
      </c>
      <c r="E143" s="6">
        <v>211.21214000000001</v>
      </c>
      <c r="F143" s="3">
        <f t="shared" si="65"/>
        <v>34.215477077595985</v>
      </c>
      <c r="G143" s="6">
        <v>211.21214000000001</v>
      </c>
      <c r="H143" s="3">
        <f t="shared" si="66"/>
        <v>34.215477077595985</v>
      </c>
      <c r="I143" s="6">
        <f t="shared" si="63"/>
        <v>406.08785999999998</v>
      </c>
      <c r="J143" s="74"/>
    </row>
    <row r="144" spans="1:12" ht="49.5" customHeight="1">
      <c r="A144" s="20" t="s">
        <v>2</v>
      </c>
      <c r="B144" s="2">
        <v>377.37115</v>
      </c>
      <c r="C144" s="2">
        <v>377.37115</v>
      </c>
      <c r="D144" s="3">
        <f t="shared" si="64"/>
        <v>100</v>
      </c>
      <c r="E144" s="2">
        <v>377.37115</v>
      </c>
      <c r="F144" s="3">
        <f t="shared" si="65"/>
        <v>100</v>
      </c>
      <c r="G144" s="2">
        <v>377.37115</v>
      </c>
      <c r="H144" s="3">
        <f t="shared" si="66"/>
        <v>100</v>
      </c>
      <c r="I144" s="2">
        <f t="shared" si="63"/>
        <v>0</v>
      </c>
      <c r="J144" s="75"/>
    </row>
    <row r="145" spans="1:12" s="17" customFormat="1" ht="36.75" customHeight="1">
      <c r="A145" s="79" t="s">
        <v>78</v>
      </c>
      <c r="B145" s="80"/>
      <c r="C145" s="80"/>
      <c r="D145" s="80"/>
      <c r="E145" s="80"/>
      <c r="F145" s="80"/>
      <c r="G145" s="80"/>
      <c r="H145" s="80"/>
      <c r="I145" s="80"/>
      <c r="J145" s="81"/>
    </row>
    <row r="146" spans="1:12" s="17" customFormat="1" ht="51.75" customHeight="1">
      <c r="A146" s="82" t="s">
        <v>30</v>
      </c>
      <c r="B146" s="83"/>
      <c r="C146" s="83"/>
      <c r="D146" s="83"/>
      <c r="E146" s="83"/>
      <c r="F146" s="83"/>
      <c r="G146" s="83"/>
      <c r="H146" s="83"/>
      <c r="I146" s="83"/>
      <c r="J146" s="84"/>
    </row>
    <row r="147" spans="1:12" s="17" customFormat="1" ht="51.75" customHeight="1">
      <c r="A147" s="94" t="s">
        <v>22</v>
      </c>
      <c r="B147" s="94"/>
      <c r="C147" s="94"/>
      <c r="D147" s="94"/>
      <c r="E147" s="94"/>
      <c r="F147" s="94"/>
      <c r="G147" s="94"/>
      <c r="H147" s="94"/>
      <c r="I147" s="94"/>
      <c r="J147" s="94"/>
    </row>
    <row r="148" spans="1:12" s="17" customFormat="1" ht="33" customHeight="1">
      <c r="A148" s="98" t="s">
        <v>9</v>
      </c>
      <c r="B148" s="99"/>
      <c r="C148" s="99"/>
      <c r="D148" s="99"/>
      <c r="E148" s="99"/>
      <c r="F148" s="99"/>
      <c r="G148" s="99"/>
      <c r="H148" s="99"/>
      <c r="I148" s="99"/>
      <c r="J148" s="100"/>
    </row>
    <row r="149" spans="1:12" s="16" customFormat="1" ht="409.5" customHeight="1">
      <c r="A149" s="57" t="s">
        <v>38</v>
      </c>
      <c r="B149" s="1">
        <f>B150+B151+B153</f>
        <v>23200</v>
      </c>
      <c r="C149" s="1">
        <f>C150+C151+C153</f>
        <v>0</v>
      </c>
      <c r="D149" s="3">
        <f>C149/B149*100</f>
        <v>0</v>
      </c>
      <c r="E149" s="1">
        <f>E150+E151+E153</f>
        <v>0</v>
      </c>
      <c r="F149" s="3">
        <f>E149/B149*100</f>
        <v>0</v>
      </c>
      <c r="G149" s="1">
        <f>G150+G151+G153</f>
        <v>0</v>
      </c>
      <c r="H149" s="3">
        <f>G149/B149*100</f>
        <v>0</v>
      </c>
      <c r="I149" s="1">
        <f t="shared" ref="I149:I153" si="67">B149-G149</f>
        <v>23200</v>
      </c>
      <c r="J149" s="101" t="s">
        <v>102</v>
      </c>
      <c r="L149" s="49"/>
    </row>
    <row r="150" spans="1:12" s="16" customFormat="1" ht="153" customHeight="1">
      <c r="A150" s="5" t="s">
        <v>0</v>
      </c>
      <c r="B150" s="1">
        <v>0</v>
      </c>
      <c r="C150" s="1">
        <v>0</v>
      </c>
      <c r="D150" s="3">
        <v>0</v>
      </c>
      <c r="E150" s="1">
        <v>0</v>
      </c>
      <c r="F150" s="3">
        <v>0</v>
      </c>
      <c r="G150" s="1">
        <v>0</v>
      </c>
      <c r="H150" s="3">
        <v>0</v>
      </c>
      <c r="I150" s="1">
        <f t="shared" si="67"/>
        <v>0</v>
      </c>
      <c r="J150" s="102"/>
    </row>
    <row r="151" spans="1:12" s="16" customFormat="1" ht="153" customHeight="1">
      <c r="A151" s="5" t="s">
        <v>53</v>
      </c>
      <c r="B151" s="1">
        <v>21808</v>
      </c>
      <c r="C151" s="1">
        <v>0</v>
      </c>
      <c r="D151" s="3">
        <f t="shared" ref="D151" si="68">C151/B151*100</f>
        <v>0</v>
      </c>
      <c r="E151" s="1">
        <v>0</v>
      </c>
      <c r="F151" s="3">
        <f t="shared" ref="F151:F152" si="69">E151/B151*100</f>
        <v>0</v>
      </c>
      <c r="G151" s="1">
        <v>0</v>
      </c>
      <c r="H151" s="3">
        <f t="shared" ref="H151:H152" si="70">G151/B151*100</f>
        <v>0</v>
      </c>
      <c r="I151" s="1">
        <f t="shared" si="67"/>
        <v>21808</v>
      </c>
      <c r="J151" s="102"/>
    </row>
    <row r="152" spans="1:12" s="16" customFormat="1" ht="153" customHeight="1">
      <c r="A152" s="4" t="s">
        <v>54</v>
      </c>
      <c r="B152" s="6">
        <v>21808</v>
      </c>
      <c r="C152" s="6">
        <v>0</v>
      </c>
      <c r="D152" s="30">
        <f>C152/B152*100</f>
        <v>0</v>
      </c>
      <c r="E152" s="6">
        <v>0</v>
      </c>
      <c r="F152" s="30">
        <f t="shared" si="69"/>
        <v>0</v>
      </c>
      <c r="G152" s="6">
        <v>0</v>
      </c>
      <c r="H152" s="30">
        <f t="shared" si="70"/>
        <v>0</v>
      </c>
      <c r="I152" s="6">
        <f t="shared" si="67"/>
        <v>21808</v>
      </c>
      <c r="J152" s="102"/>
    </row>
    <row r="153" spans="1:12" s="16" customFormat="1" ht="153" customHeight="1">
      <c r="A153" s="20" t="s">
        <v>61</v>
      </c>
      <c r="B153" s="2">
        <v>1392</v>
      </c>
      <c r="C153" s="2">
        <v>0</v>
      </c>
      <c r="D153" s="31">
        <v>0</v>
      </c>
      <c r="E153" s="2">
        <v>0</v>
      </c>
      <c r="F153" s="31">
        <v>0</v>
      </c>
      <c r="G153" s="2">
        <v>0</v>
      </c>
      <c r="H153" s="31">
        <v>0</v>
      </c>
      <c r="I153" s="2">
        <f t="shared" si="67"/>
        <v>1392</v>
      </c>
      <c r="J153" s="102"/>
    </row>
    <row r="154" spans="1:12" s="13" customFormat="1" ht="27.75" customHeight="1">
      <c r="A154" s="103" t="s">
        <v>71</v>
      </c>
      <c r="B154" s="104"/>
      <c r="C154" s="104"/>
      <c r="D154" s="104"/>
      <c r="E154" s="104"/>
      <c r="F154" s="104"/>
      <c r="G154" s="104"/>
      <c r="H154" s="104"/>
      <c r="I154" s="104"/>
      <c r="J154" s="104"/>
    </row>
    <row r="155" spans="1:12" s="13" customFormat="1" ht="27.75" hidden="1" customHeight="1">
      <c r="A155" s="94" t="s">
        <v>41</v>
      </c>
      <c r="B155" s="105"/>
      <c r="C155" s="105"/>
      <c r="D155" s="105"/>
      <c r="E155" s="105"/>
      <c r="F155" s="105"/>
      <c r="G155" s="105"/>
      <c r="H155" s="105"/>
      <c r="I155" s="105"/>
      <c r="J155" s="105"/>
    </row>
    <row r="156" spans="1:12" s="13" customFormat="1" ht="27.75" hidden="1" customHeight="1">
      <c r="A156" s="94" t="s">
        <v>25</v>
      </c>
      <c r="B156" s="94"/>
      <c r="C156" s="94"/>
      <c r="D156" s="94"/>
      <c r="E156" s="94"/>
      <c r="F156" s="94"/>
      <c r="G156" s="94"/>
      <c r="H156" s="94"/>
      <c r="I156" s="94"/>
      <c r="J156" s="94"/>
    </row>
    <row r="157" spans="1:12" s="13" customFormat="1" ht="27.75" customHeight="1">
      <c r="A157" s="93" t="s">
        <v>116</v>
      </c>
      <c r="B157" s="93"/>
      <c r="C157" s="93"/>
      <c r="D157" s="93"/>
      <c r="E157" s="93"/>
      <c r="F157" s="93"/>
      <c r="G157" s="93"/>
      <c r="H157" s="93"/>
      <c r="I157" s="93"/>
      <c r="J157" s="93"/>
    </row>
    <row r="158" spans="1:12" s="13" customFormat="1" ht="27.75" customHeight="1">
      <c r="A158" s="94" t="s">
        <v>26</v>
      </c>
      <c r="B158" s="94"/>
      <c r="C158" s="94"/>
      <c r="D158" s="94"/>
      <c r="E158" s="94"/>
      <c r="F158" s="94"/>
      <c r="G158" s="94"/>
      <c r="H158" s="94"/>
      <c r="I158" s="94"/>
      <c r="J158" s="94"/>
    </row>
    <row r="159" spans="1:12" s="13" customFormat="1" ht="38.25" customHeight="1">
      <c r="A159" s="94" t="s">
        <v>27</v>
      </c>
      <c r="B159" s="94"/>
      <c r="C159" s="94"/>
      <c r="D159" s="94"/>
      <c r="E159" s="94"/>
      <c r="F159" s="94"/>
      <c r="G159" s="94"/>
      <c r="H159" s="94"/>
      <c r="I159" s="94"/>
      <c r="J159" s="94"/>
    </row>
    <row r="160" spans="1:12" s="13" customFormat="1" ht="27.75" customHeight="1">
      <c r="A160" s="95" t="s">
        <v>9</v>
      </c>
      <c r="B160" s="95"/>
      <c r="C160" s="95"/>
      <c r="D160" s="95"/>
      <c r="E160" s="95"/>
      <c r="F160" s="95"/>
      <c r="G160" s="95"/>
      <c r="H160" s="95"/>
      <c r="I160" s="95"/>
      <c r="J160" s="95"/>
    </row>
    <row r="161" spans="1:10" ht="65.25" customHeight="1">
      <c r="A161" s="28" t="s">
        <v>55</v>
      </c>
      <c r="B161" s="1">
        <f>SUM(B162:B164)</f>
        <v>327306.98732000001</v>
      </c>
      <c r="C161" s="1">
        <f>SUM(C162:C164)</f>
        <v>321270.27393000002</v>
      </c>
      <c r="D161" s="3">
        <f>C161/B161*100</f>
        <v>98.155641760223702</v>
      </c>
      <c r="E161" s="1">
        <f>SUM(E162:E164)</f>
        <v>321270.27393000002</v>
      </c>
      <c r="F161" s="3">
        <f>E161/B161*100</f>
        <v>98.155641760223702</v>
      </c>
      <c r="G161" s="1">
        <f>SUM(G162:G164)</f>
        <v>254573.59462000002</v>
      </c>
      <c r="H161" s="3">
        <f>G161/B161*100</f>
        <v>77.778234037854403</v>
      </c>
      <c r="I161" s="1">
        <f>B161-G161</f>
        <v>72733.392699999997</v>
      </c>
      <c r="J161" s="96" t="s">
        <v>90</v>
      </c>
    </row>
    <row r="162" spans="1:10" s="9" customFormat="1" ht="23.25" customHeight="1">
      <c r="A162" s="25" t="s">
        <v>3</v>
      </c>
      <c r="B162" s="34">
        <f>B166+B181+B196</f>
        <v>0</v>
      </c>
      <c r="C162" s="34">
        <f>C166+C181+C196</f>
        <v>0</v>
      </c>
      <c r="D162" s="3">
        <v>0</v>
      </c>
      <c r="E162" s="34">
        <f>E166+E181+E196</f>
        <v>0</v>
      </c>
      <c r="F162" s="3">
        <v>0</v>
      </c>
      <c r="G162" s="34">
        <f>G166+G181+G196</f>
        <v>0</v>
      </c>
      <c r="H162" s="3">
        <v>0</v>
      </c>
      <c r="I162" s="1">
        <f>B162-G162</f>
        <v>0</v>
      </c>
      <c r="J162" s="97"/>
    </row>
    <row r="163" spans="1:10" s="9" customFormat="1" ht="23.25" customHeight="1">
      <c r="A163" s="5" t="s">
        <v>1</v>
      </c>
      <c r="B163" s="34">
        <f t="shared" ref="B163:C164" si="71">B167+B182+B197</f>
        <v>314371.77931000001</v>
      </c>
      <c r="C163" s="34">
        <f t="shared" si="71"/>
        <v>314371.77931000001</v>
      </c>
      <c r="D163" s="3">
        <f t="shared" ref="D163:D164" si="72">C163/B163*100</f>
        <v>100</v>
      </c>
      <c r="E163" s="34">
        <f t="shared" ref="E163:E164" si="73">E167+E182+E197</f>
        <v>314371.77931000001</v>
      </c>
      <c r="F163" s="3">
        <f t="shared" ref="F163" si="74">E163/B163*100</f>
        <v>100</v>
      </c>
      <c r="G163" s="34">
        <f>G167+G182+G197</f>
        <v>247675.1</v>
      </c>
      <c r="H163" s="3">
        <f t="shared" ref="H163:H164" si="75">G163/B163*100</f>
        <v>78.784139130939352</v>
      </c>
      <c r="I163" s="1">
        <f t="shared" ref="I163:I164" si="76">B163-G163</f>
        <v>66696.679310000007</v>
      </c>
      <c r="J163" s="97"/>
    </row>
    <row r="164" spans="1:10" ht="23.25" customHeight="1">
      <c r="A164" s="29" t="s">
        <v>2</v>
      </c>
      <c r="B164" s="35">
        <f t="shared" si="71"/>
        <v>12935.208010000002</v>
      </c>
      <c r="C164" s="35">
        <f t="shared" si="71"/>
        <v>6898.4946199999995</v>
      </c>
      <c r="D164" s="31">
        <f t="shared" si="72"/>
        <v>53.33114561951291</v>
      </c>
      <c r="E164" s="35">
        <f t="shared" si="73"/>
        <v>6898.4946199999995</v>
      </c>
      <c r="F164" s="31">
        <f t="shared" ref="F164" si="77">E164/B164*100</f>
        <v>53.33114561951291</v>
      </c>
      <c r="G164" s="35">
        <f>G168+G183+G198</f>
        <v>6898.4946199999995</v>
      </c>
      <c r="H164" s="31">
        <f t="shared" si="75"/>
        <v>53.33114561951291</v>
      </c>
      <c r="I164" s="2">
        <f t="shared" si="76"/>
        <v>6036.7133900000026</v>
      </c>
      <c r="J164" s="97"/>
    </row>
    <row r="165" spans="1:10" ht="409.5" customHeight="1">
      <c r="A165" s="63" t="s">
        <v>81</v>
      </c>
      <c r="B165" s="1">
        <f>SUM(B166:B168)</f>
        <v>314371.77931000001</v>
      </c>
      <c r="C165" s="1">
        <f>SUM(C166:C168)</f>
        <v>314371.77931000001</v>
      </c>
      <c r="D165" s="3">
        <f>C165/B165*100</f>
        <v>100</v>
      </c>
      <c r="E165" s="1">
        <f>E166+E167+E168</f>
        <v>314371.77931000001</v>
      </c>
      <c r="F165" s="3">
        <f>E165/B165*100</f>
        <v>100</v>
      </c>
      <c r="G165" s="1">
        <f>SUM(G166:G168)</f>
        <v>247675.1</v>
      </c>
      <c r="H165" s="3">
        <f>G165/B165*100</f>
        <v>78.784139130939352</v>
      </c>
      <c r="I165" s="1">
        <f>B165-G165</f>
        <v>66696.679310000007</v>
      </c>
      <c r="J165" s="76" t="s">
        <v>105</v>
      </c>
    </row>
    <row r="166" spans="1:10" ht="54.75" customHeight="1">
      <c r="A166" s="5" t="s">
        <v>0</v>
      </c>
      <c r="B166" s="1">
        <f>B172+B177</f>
        <v>0</v>
      </c>
      <c r="C166" s="1">
        <f>C172+C177</f>
        <v>0</v>
      </c>
      <c r="D166" s="3">
        <v>0</v>
      </c>
      <c r="E166" s="1">
        <f>E172+E177</f>
        <v>0</v>
      </c>
      <c r="F166" s="3">
        <v>0</v>
      </c>
      <c r="G166" s="1">
        <f>G172+G177</f>
        <v>0</v>
      </c>
      <c r="H166" s="3">
        <v>0</v>
      </c>
      <c r="I166" s="1">
        <f t="shared" ref="I166:I167" si="78">B166-G166</f>
        <v>0</v>
      </c>
      <c r="J166" s="77"/>
    </row>
    <row r="167" spans="1:10" ht="54.75" customHeight="1">
      <c r="A167" s="5" t="s">
        <v>1</v>
      </c>
      <c r="B167" s="1">
        <f t="shared" ref="B167:C168" si="79">B173+B178</f>
        <v>314371.77931000001</v>
      </c>
      <c r="C167" s="1">
        <f t="shared" si="79"/>
        <v>314371.77931000001</v>
      </c>
      <c r="D167" s="3">
        <f t="shared" ref="D167" si="80">C167/B167*100</f>
        <v>100</v>
      </c>
      <c r="E167" s="1">
        <f t="shared" ref="E167:E168" si="81">E173+E178</f>
        <v>314371.77931000001</v>
      </c>
      <c r="F167" s="3">
        <f t="shared" ref="F167" si="82">E167/B167*100</f>
        <v>100</v>
      </c>
      <c r="G167" s="1">
        <f t="shared" ref="G167:G168" si="83">G173+G178</f>
        <v>247675.1</v>
      </c>
      <c r="H167" s="3">
        <f t="shared" ref="H167" si="84">G167/B167*100</f>
        <v>78.784139130939352</v>
      </c>
      <c r="I167" s="1">
        <f t="shared" si="78"/>
        <v>66696.679310000007</v>
      </c>
      <c r="J167" s="77"/>
    </row>
    <row r="168" spans="1:10" ht="54.75" customHeight="1">
      <c r="A168" s="20" t="s">
        <v>2</v>
      </c>
      <c r="B168" s="2">
        <f t="shared" si="79"/>
        <v>0</v>
      </c>
      <c r="C168" s="2">
        <f t="shared" si="79"/>
        <v>0</v>
      </c>
      <c r="D168" s="31">
        <v>0</v>
      </c>
      <c r="E168" s="2">
        <f t="shared" si="81"/>
        <v>0</v>
      </c>
      <c r="F168" s="31">
        <v>0</v>
      </c>
      <c r="G168" s="2">
        <f t="shared" si="83"/>
        <v>0</v>
      </c>
      <c r="H168" s="31">
        <v>0</v>
      </c>
      <c r="I168" s="2">
        <f>B168-G168</f>
        <v>0</v>
      </c>
      <c r="J168" s="77"/>
    </row>
    <row r="169" spans="1:10" ht="39" customHeight="1">
      <c r="A169" s="20" t="s">
        <v>15</v>
      </c>
      <c r="B169" s="70"/>
      <c r="C169" s="71"/>
      <c r="D169" s="71"/>
      <c r="E169" s="71"/>
      <c r="F169" s="71"/>
      <c r="G169" s="71"/>
      <c r="H169" s="71"/>
      <c r="I169" s="71"/>
      <c r="J169" s="72"/>
    </row>
    <row r="170" spans="1:10" ht="24.95" customHeight="1">
      <c r="A170" s="28" t="s">
        <v>8</v>
      </c>
      <c r="B170" s="60"/>
      <c r="C170" s="61"/>
      <c r="D170" s="61"/>
      <c r="E170" s="61"/>
      <c r="F170" s="61"/>
      <c r="G170" s="61"/>
      <c r="H170" s="61"/>
      <c r="I170" s="61"/>
      <c r="J170" s="32"/>
    </row>
    <row r="171" spans="1:10" ht="408.75" customHeight="1">
      <c r="A171" s="63" t="s">
        <v>48</v>
      </c>
      <c r="B171" s="1">
        <f>SUM(B172:B174)</f>
        <v>247675.12039</v>
      </c>
      <c r="C171" s="1">
        <f>SUM(C172:C174)</f>
        <v>247675.12039</v>
      </c>
      <c r="D171" s="3">
        <f>C171/B171*100</f>
        <v>100</v>
      </c>
      <c r="E171" s="1">
        <f>SUM(E172:E174)</f>
        <v>247675.12039</v>
      </c>
      <c r="F171" s="3">
        <f>E171/B171*100</f>
        <v>100</v>
      </c>
      <c r="G171" s="1">
        <f>SUM(G172:G174)</f>
        <v>247675.1</v>
      </c>
      <c r="H171" s="3">
        <f>G171/B171*100</f>
        <v>99.999991767441173</v>
      </c>
      <c r="I171" s="1">
        <f>B171-G171</f>
        <v>2.0389999990584329E-2</v>
      </c>
      <c r="J171" s="73" t="s">
        <v>91</v>
      </c>
    </row>
    <row r="172" spans="1:10" ht="63" customHeight="1">
      <c r="A172" s="5" t="s">
        <v>0</v>
      </c>
      <c r="B172" s="1">
        <v>0</v>
      </c>
      <c r="C172" s="1">
        <v>0</v>
      </c>
      <c r="D172" s="3">
        <v>0</v>
      </c>
      <c r="E172" s="1">
        <v>0</v>
      </c>
      <c r="F172" s="3">
        <v>0</v>
      </c>
      <c r="G172" s="1">
        <v>0</v>
      </c>
      <c r="H172" s="3">
        <v>0</v>
      </c>
      <c r="I172" s="1">
        <f t="shared" ref="I172:I174" si="85">B172-G172</f>
        <v>0</v>
      </c>
      <c r="J172" s="74"/>
    </row>
    <row r="173" spans="1:10" ht="63" customHeight="1">
      <c r="A173" s="5" t="s">
        <v>1</v>
      </c>
      <c r="B173" s="1">
        <v>247675.12039</v>
      </c>
      <c r="C173" s="1">
        <v>247675.12039</v>
      </c>
      <c r="D173" s="3">
        <f t="shared" ref="D173" si="86">C173/B173*100</f>
        <v>100</v>
      </c>
      <c r="E173" s="1">
        <v>247675.12039</v>
      </c>
      <c r="F173" s="3">
        <f t="shared" ref="F173" si="87">E173/B173*100</f>
        <v>100</v>
      </c>
      <c r="G173" s="1">
        <v>247675.1</v>
      </c>
      <c r="H173" s="3">
        <f t="shared" ref="H173" si="88">G173/B173*100</f>
        <v>99.999991767441173</v>
      </c>
      <c r="I173" s="1">
        <f t="shared" si="85"/>
        <v>2.0389999990584329E-2</v>
      </c>
      <c r="J173" s="74"/>
    </row>
    <row r="174" spans="1:10" ht="63" customHeight="1">
      <c r="A174" s="20" t="s">
        <v>2</v>
      </c>
      <c r="B174" s="2">
        <v>0</v>
      </c>
      <c r="C174" s="2">
        <v>0</v>
      </c>
      <c r="D174" s="31">
        <v>0</v>
      </c>
      <c r="E174" s="2">
        <v>0</v>
      </c>
      <c r="F174" s="31">
        <v>0</v>
      </c>
      <c r="G174" s="2">
        <v>0</v>
      </c>
      <c r="H174" s="31">
        <v>0</v>
      </c>
      <c r="I174" s="2">
        <f t="shared" si="85"/>
        <v>0</v>
      </c>
      <c r="J174" s="75"/>
    </row>
    <row r="175" spans="1:10" ht="24.95" customHeight="1">
      <c r="A175" s="50" t="s">
        <v>7</v>
      </c>
      <c r="B175" s="70"/>
      <c r="C175" s="71"/>
      <c r="D175" s="71"/>
      <c r="E175" s="71"/>
      <c r="F175" s="71"/>
      <c r="G175" s="71"/>
      <c r="H175" s="71"/>
      <c r="I175" s="71"/>
      <c r="J175" s="72"/>
    </row>
    <row r="176" spans="1:10" ht="203.25" customHeight="1">
      <c r="A176" s="57" t="s">
        <v>48</v>
      </c>
      <c r="B176" s="1">
        <f>SUM(B177:B179)</f>
        <v>66696.658920000002</v>
      </c>
      <c r="C176" s="1">
        <f>SUM(C177:C179)</f>
        <v>66696.658920000002</v>
      </c>
      <c r="D176" s="1">
        <f>C176/B176*100</f>
        <v>100</v>
      </c>
      <c r="E176" s="1">
        <f>SUM(E177:E179)</f>
        <v>66696.658920000002</v>
      </c>
      <c r="F176" s="1">
        <f>E176/B176*100</f>
        <v>100</v>
      </c>
      <c r="G176" s="1">
        <f>SUM(G177:G179)</f>
        <v>0</v>
      </c>
      <c r="H176" s="1">
        <f>G176/B176*100</f>
        <v>0</v>
      </c>
      <c r="I176" s="3">
        <f>B176-G176</f>
        <v>66696.658920000002</v>
      </c>
      <c r="J176" s="73" t="s">
        <v>103</v>
      </c>
    </row>
    <row r="177" spans="1:19" ht="39.6" customHeight="1">
      <c r="A177" s="5" t="s">
        <v>0</v>
      </c>
      <c r="B177" s="1">
        <v>0</v>
      </c>
      <c r="C177" s="1">
        <v>0</v>
      </c>
      <c r="D177" s="1">
        <v>0</v>
      </c>
      <c r="E177" s="1">
        <v>0</v>
      </c>
      <c r="F177" s="1">
        <v>0</v>
      </c>
      <c r="G177" s="1">
        <v>0</v>
      </c>
      <c r="H177" s="1">
        <v>0</v>
      </c>
      <c r="I177" s="3">
        <f t="shared" ref="I177:I179" si="89">B177-G177</f>
        <v>0</v>
      </c>
      <c r="J177" s="74"/>
    </row>
    <row r="178" spans="1:19" ht="39" customHeight="1">
      <c r="A178" s="5" t="s">
        <v>1</v>
      </c>
      <c r="B178" s="1">
        <v>66696.658920000002</v>
      </c>
      <c r="C178" s="1">
        <v>66696.658920000002</v>
      </c>
      <c r="D178" s="1">
        <f t="shared" ref="D178" si="90">C178/B178*100</f>
        <v>100</v>
      </c>
      <c r="E178" s="1">
        <v>66696.658920000002</v>
      </c>
      <c r="F178" s="1">
        <f t="shared" ref="F178" si="91">E178/B178*100</f>
        <v>100</v>
      </c>
      <c r="G178" s="1">
        <v>0</v>
      </c>
      <c r="H178" s="1">
        <f t="shared" ref="H178" si="92">G178/B178*100</f>
        <v>0</v>
      </c>
      <c r="I178" s="3">
        <f t="shared" si="89"/>
        <v>66696.658920000002</v>
      </c>
      <c r="J178" s="74"/>
    </row>
    <row r="179" spans="1:19" ht="51" customHeight="1">
      <c r="A179" s="20" t="s">
        <v>2</v>
      </c>
      <c r="B179" s="2">
        <v>0</v>
      </c>
      <c r="C179" s="2">
        <v>0</v>
      </c>
      <c r="D179" s="2">
        <v>0</v>
      </c>
      <c r="E179" s="2">
        <v>0</v>
      </c>
      <c r="F179" s="2">
        <v>0</v>
      </c>
      <c r="G179" s="2">
        <v>0</v>
      </c>
      <c r="H179" s="2">
        <v>0</v>
      </c>
      <c r="I179" s="31">
        <f t="shared" si="89"/>
        <v>0</v>
      </c>
      <c r="J179" s="75"/>
    </row>
    <row r="180" spans="1:19" ht="128.25" customHeight="1">
      <c r="A180" s="63" t="s">
        <v>82</v>
      </c>
      <c r="B180" s="1">
        <f>SUM(B181:B183)</f>
        <v>12931.450410000001</v>
      </c>
      <c r="C180" s="1">
        <f>SUM(C181:C183)</f>
        <v>6894.7370199999996</v>
      </c>
      <c r="D180" s="3">
        <f>C180/B180*100</f>
        <v>53.317584659090066</v>
      </c>
      <c r="E180" s="1">
        <f>SUM(E181:E183)</f>
        <v>6894.7370199999996</v>
      </c>
      <c r="F180" s="3">
        <f>E180/B180*100</f>
        <v>53.317584659090066</v>
      </c>
      <c r="G180" s="1">
        <f>SUM(G181:G183)</f>
        <v>6894.7370199999996</v>
      </c>
      <c r="H180" s="3">
        <f>G180/B180*100</f>
        <v>53.317584659090066</v>
      </c>
      <c r="I180" s="1">
        <f>B180-G180</f>
        <v>6036.7133900000017</v>
      </c>
      <c r="J180" s="76" t="s">
        <v>86</v>
      </c>
      <c r="M180" s="91"/>
      <c r="N180" s="92"/>
      <c r="O180" s="92"/>
      <c r="P180" s="92"/>
      <c r="Q180" s="92"/>
      <c r="R180" s="92"/>
      <c r="S180" s="92"/>
    </row>
    <row r="181" spans="1:19" ht="31.5" customHeight="1">
      <c r="A181" s="5" t="s">
        <v>0</v>
      </c>
      <c r="B181" s="1">
        <f>B187+B192</f>
        <v>0</v>
      </c>
      <c r="C181" s="1">
        <f>C187+C192</f>
        <v>0</v>
      </c>
      <c r="D181" s="3">
        <v>0</v>
      </c>
      <c r="E181" s="1">
        <f>E187+E192</f>
        <v>0</v>
      </c>
      <c r="F181" s="3">
        <v>0</v>
      </c>
      <c r="G181" s="1">
        <f>G187+G192</f>
        <v>0</v>
      </c>
      <c r="H181" s="3">
        <v>0</v>
      </c>
      <c r="I181" s="1">
        <f t="shared" ref="I181:I183" si="93">B181-G181</f>
        <v>0</v>
      </c>
      <c r="J181" s="77"/>
    </row>
    <row r="182" spans="1:19" ht="31.5" customHeight="1">
      <c r="A182" s="5" t="s">
        <v>1</v>
      </c>
      <c r="B182" s="1">
        <f t="shared" ref="B182:C183" si="94">B188+B193</f>
        <v>0</v>
      </c>
      <c r="C182" s="1">
        <f t="shared" si="94"/>
        <v>0</v>
      </c>
      <c r="D182" s="3">
        <v>0</v>
      </c>
      <c r="E182" s="1">
        <f t="shared" ref="E182:E183" si="95">E188+E193</f>
        <v>0</v>
      </c>
      <c r="F182" s="3">
        <v>0</v>
      </c>
      <c r="G182" s="1">
        <f t="shared" ref="G182:G183" si="96">G188+G193</f>
        <v>0</v>
      </c>
      <c r="H182" s="3">
        <v>0</v>
      </c>
      <c r="I182" s="1">
        <f t="shared" si="93"/>
        <v>0</v>
      </c>
      <c r="J182" s="77"/>
    </row>
    <row r="183" spans="1:19" ht="31.5" customHeight="1">
      <c r="A183" s="20" t="s">
        <v>2</v>
      </c>
      <c r="B183" s="2">
        <f t="shared" si="94"/>
        <v>12931.450410000001</v>
      </c>
      <c r="C183" s="2">
        <f t="shared" si="94"/>
        <v>6894.7370199999996</v>
      </c>
      <c r="D183" s="31">
        <f t="shared" ref="D183" si="97">C183/B183*100</f>
        <v>53.317584659090066</v>
      </c>
      <c r="E183" s="2">
        <f t="shared" si="95"/>
        <v>6894.7370199999996</v>
      </c>
      <c r="F183" s="31">
        <f t="shared" ref="F183" si="98">E183/B183*100</f>
        <v>53.317584659090066</v>
      </c>
      <c r="G183" s="2">
        <f t="shared" si="96"/>
        <v>6894.7370199999996</v>
      </c>
      <c r="H183" s="31">
        <f t="shared" ref="H183" si="99">G183/B183*100</f>
        <v>53.317584659090066</v>
      </c>
      <c r="I183" s="2">
        <f t="shared" si="93"/>
        <v>6036.7133900000017</v>
      </c>
      <c r="J183" s="77"/>
    </row>
    <row r="184" spans="1:19" ht="39" customHeight="1">
      <c r="A184" s="20" t="s">
        <v>15</v>
      </c>
      <c r="B184" s="70"/>
      <c r="C184" s="71"/>
      <c r="D184" s="71"/>
      <c r="E184" s="71"/>
      <c r="F184" s="71"/>
      <c r="G184" s="71"/>
      <c r="H184" s="71"/>
      <c r="I184" s="71"/>
      <c r="J184" s="72"/>
    </row>
    <row r="185" spans="1:19" ht="24.95" customHeight="1">
      <c r="A185" s="28" t="s">
        <v>8</v>
      </c>
      <c r="B185" s="60"/>
      <c r="C185" s="61"/>
      <c r="D185" s="61"/>
      <c r="E185" s="61"/>
      <c r="F185" s="61"/>
      <c r="G185" s="61"/>
      <c r="H185" s="61"/>
      <c r="I185" s="61"/>
      <c r="J185" s="32"/>
    </row>
    <row r="186" spans="1:19" ht="299.25" customHeight="1">
      <c r="A186" s="63" t="s">
        <v>83</v>
      </c>
      <c r="B186" s="1">
        <f>SUM(B187:B189)</f>
        <v>7694.5037400000001</v>
      </c>
      <c r="C186" s="1">
        <f>SUM(C187:C189)</f>
        <v>6894.7370199999996</v>
      </c>
      <c r="D186" s="1">
        <f>C186/B186*100</f>
        <v>89.605999983567486</v>
      </c>
      <c r="E186" s="1">
        <f>SUM(E187:E189)</f>
        <v>6894.7370199999996</v>
      </c>
      <c r="F186" s="1">
        <f>E186/B186*100</f>
        <v>89.605999983567486</v>
      </c>
      <c r="G186" s="1">
        <f>SUM(G187:G189)</f>
        <v>6894.7370199999996</v>
      </c>
      <c r="H186" s="1">
        <f>G186/B186*100</f>
        <v>89.605999983567486</v>
      </c>
      <c r="I186" s="3">
        <f>B186-G186</f>
        <v>799.76672000000053</v>
      </c>
      <c r="J186" s="73" t="s">
        <v>100</v>
      </c>
    </row>
    <row r="187" spans="1:19" ht="33" customHeight="1">
      <c r="A187" s="5" t="s">
        <v>0</v>
      </c>
      <c r="B187" s="1">
        <v>0</v>
      </c>
      <c r="C187" s="1">
        <v>0</v>
      </c>
      <c r="D187" s="1">
        <v>0</v>
      </c>
      <c r="E187" s="3">
        <v>0</v>
      </c>
      <c r="F187" s="1">
        <v>0</v>
      </c>
      <c r="G187" s="3">
        <v>0</v>
      </c>
      <c r="H187" s="1">
        <v>0</v>
      </c>
      <c r="I187" s="3">
        <f t="shared" ref="I187:I189" si="100">B187-G187</f>
        <v>0</v>
      </c>
      <c r="J187" s="74"/>
    </row>
    <row r="188" spans="1:19" ht="33" customHeight="1">
      <c r="A188" s="5" t="s">
        <v>1</v>
      </c>
      <c r="B188" s="1">
        <v>0</v>
      </c>
      <c r="C188" s="1">
        <v>0</v>
      </c>
      <c r="D188" s="1">
        <v>0</v>
      </c>
      <c r="E188" s="1">
        <v>0</v>
      </c>
      <c r="F188" s="1">
        <v>0</v>
      </c>
      <c r="G188" s="3">
        <v>0</v>
      </c>
      <c r="H188" s="1">
        <v>0</v>
      </c>
      <c r="I188" s="3">
        <f t="shared" si="100"/>
        <v>0</v>
      </c>
      <c r="J188" s="74"/>
    </row>
    <row r="189" spans="1:19" ht="33" customHeight="1">
      <c r="A189" s="20" t="s">
        <v>2</v>
      </c>
      <c r="B189" s="2">
        <v>7694.5037400000001</v>
      </c>
      <c r="C189" s="2">
        <v>6894.7370199999996</v>
      </c>
      <c r="D189" s="2">
        <f t="shared" ref="D189" si="101">C189/B189*100</f>
        <v>89.605999983567486</v>
      </c>
      <c r="E189" s="2">
        <v>6894.7370199999996</v>
      </c>
      <c r="F189" s="2">
        <f t="shared" ref="F189" si="102">E189/B189*100</f>
        <v>89.605999983567486</v>
      </c>
      <c r="G189" s="2">
        <v>6894.7370199999996</v>
      </c>
      <c r="H189" s="2">
        <f t="shared" ref="H189" si="103">G189/B189*100</f>
        <v>89.605999983567486</v>
      </c>
      <c r="I189" s="31">
        <f t="shared" si="100"/>
        <v>799.76672000000053</v>
      </c>
      <c r="J189" s="75"/>
    </row>
    <row r="190" spans="1:19" ht="24.95" customHeight="1">
      <c r="A190" s="50" t="s">
        <v>7</v>
      </c>
      <c r="B190" s="70"/>
      <c r="C190" s="71"/>
      <c r="D190" s="71"/>
      <c r="E190" s="71"/>
      <c r="F190" s="71"/>
      <c r="G190" s="71"/>
      <c r="H190" s="71"/>
      <c r="I190" s="71"/>
      <c r="J190" s="72"/>
    </row>
    <row r="191" spans="1:19" ht="109.5" customHeight="1">
      <c r="A191" s="57" t="s">
        <v>83</v>
      </c>
      <c r="B191" s="1">
        <f>SUM(B192:B194)</f>
        <v>5236.9466700000003</v>
      </c>
      <c r="C191" s="1">
        <f>SUM(C192:C194)</f>
        <v>0</v>
      </c>
      <c r="D191" s="1">
        <f>C191/B191*100</f>
        <v>0</v>
      </c>
      <c r="E191" s="3">
        <f>SUM(E192:E194)</f>
        <v>0</v>
      </c>
      <c r="F191" s="1">
        <f>E191/B191*100</f>
        <v>0</v>
      </c>
      <c r="G191" s="3">
        <f>SUM(G192:G194)</f>
        <v>0</v>
      </c>
      <c r="H191" s="1">
        <f>G191/B191*100</f>
        <v>0</v>
      </c>
      <c r="I191" s="3">
        <f>B191-G191</f>
        <v>5236.9466700000003</v>
      </c>
      <c r="J191" s="73" t="s">
        <v>104</v>
      </c>
    </row>
    <row r="192" spans="1:19" ht="32.25" customHeight="1">
      <c r="A192" s="5" t="s">
        <v>0</v>
      </c>
      <c r="B192" s="1">
        <v>0</v>
      </c>
      <c r="C192" s="1">
        <v>0</v>
      </c>
      <c r="D192" s="1">
        <v>0</v>
      </c>
      <c r="E192" s="3">
        <v>0</v>
      </c>
      <c r="F192" s="1">
        <v>0</v>
      </c>
      <c r="G192" s="3">
        <v>0</v>
      </c>
      <c r="H192" s="1">
        <v>0</v>
      </c>
      <c r="I192" s="3">
        <f t="shared" ref="I192:I194" si="104">B192-G192</f>
        <v>0</v>
      </c>
      <c r="J192" s="74"/>
    </row>
    <row r="193" spans="1:11" ht="32.25" customHeight="1">
      <c r="A193" s="5" t="s">
        <v>1</v>
      </c>
      <c r="B193" s="1">
        <v>0</v>
      </c>
      <c r="C193" s="1">
        <v>0</v>
      </c>
      <c r="D193" s="1">
        <v>0</v>
      </c>
      <c r="E193" s="1">
        <v>0</v>
      </c>
      <c r="F193" s="1">
        <v>0</v>
      </c>
      <c r="G193" s="3">
        <v>0</v>
      </c>
      <c r="H193" s="1">
        <v>0</v>
      </c>
      <c r="I193" s="3">
        <f t="shared" si="104"/>
        <v>0</v>
      </c>
      <c r="J193" s="74"/>
    </row>
    <row r="194" spans="1:11" ht="32.25" customHeight="1">
      <c r="A194" s="20" t="s">
        <v>2</v>
      </c>
      <c r="B194" s="2">
        <v>5236.9466700000003</v>
      </c>
      <c r="C194" s="2">
        <v>0</v>
      </c>
      <c r="D194" s="2">
        <f t="shared" ref="D194" si="105">C194/B194*100</f>
        <v>0</v>
      </c>
      <c r="E194" s="31">
        <v>0</v>
      </c>
      <c r="F194" s="2">
        <f t="shared" ref="F194" si="106">E194/B194*100</f>
        <v>0</v>
      </c>
      <c r="G194" s="31">
        <v>0</v>
      </c>
      <c r="H194" s="2">
        <f t="shared" ref="H194" si="107">G194/B194*100</f>
        <v>0</v>
      </c>
      <c r="I194" s="31">
        <f t="shared" si="104"/>
        <v>5236.9466700000003</v>
      </c>
      <c r="J194" s="75"/>
    </row>
    <row r="195" spans="1:11" ht="107.25" customHeight="1">
      <c r="A195" s="57" t="s">
        <v>84</v>
      </c>
      <c r="B195" s="1">
        <f>SUM(B196:B198)</f>
        <v>3.7576000000000001</v>
      </c>
      <c r="C195" s="1">
        <f>SUM(C196:C198)</f>
        <v>3.7576000000000001</v>
      </c>
      <c r="D195" s="3">
        <f>C195/B195*100</f>
        <v>100</v>
      </c>
      <c r="E195" s="1">
        <f>SUM(E196:E198)</f>
        <v>3.7576000000000001</v>
      </c>
      <c r="F195" s="3">
        <f>E195/B195*100</f>
        <v>100</v>
      </c>
      <c r="G195" s="1">
        <f>SUM(G196:G198)</f>
        <v>3.7576000000000001</v>
      </c>
      <c r="H195" s="3">
        <f>G195/B195*100</f>
        <v>100</v>
      </c>
      <c r="I195" s="1">
        <f>B195-G195</f>
        <v>0</v>
      </c>
      <c r="J195" s="76" t="s">
        <v>89</v>
      </c>
    </row>
    <row r="196" spans="1:11" ht="30.75" customHeight="1">
      <c r="A196" s="5" t="s">
        <v>0</v>
      </c>
      <c r="B196" s="1">
        <v>0</v>
      </c>
      <c r="C196" s="1">
        <v>0</v>
      </c>
      <c r="D196" s="3">
        <v>0</v>
      </c>
      <c r="E196" s="1">
        <v>0</v>
      </c>
      <c r="F196" s="3">
        <v>0</v>
      </c>
      <c r="G196" s="1">
        <v>0</v>
      </c>
      <c r="H196" s="3">
        <v>0</v>
      </c>
      <c r="I196" s="1">
        <f t="shared" ref="I196:I198" si="108">B196-G196</f>
        <v>0</v>
      </c>
      <c r="J196" s="77"/>
    </row>
    <row r="197" spans="1:11" ht="30.75" customHeight="1">
      <c r="A197" s="5" t="s">
        <v>1</v>
      </c>
      <c r="B197" s="1">
        <v>0</v>
      </c>
      <c r="C197" s="1">
        <v>0</v>
      </c>
      <c r="D197" s="3">
        <v>0</v>
      </c>
      <c r="E197" s="1">
        <v>0</v>
      </c>
      <c r="F197" s="3">
        <v>0</v>
      </c>
      <c r="G197" s="1">
        <v>0</v>
      </c>
      <c r="H197" s="3">
        <v>0</v>
      </c>
      <c r="I197" s="1">
        <f t="shared" si="108"/>
        <v>0</v>
      </c>
      <c r="J197" s="77"/>
    </row>
    <row r="198" spans="1:11" ht="30.75" customHeight="1">
      <c r="A198" s="20" t="s">
        <v>2</v>
      </c>
      <c r="B198" s="2">
        <v>3.7576000000000001</v>
      </c>
      <c r="C198" s="2">
        <v>3.7576000000000001</v>
      </c>
      <c r="D198" s="31">
        <f t="shared" ref="D198" si="109">C198/B198*100</f>
        <v>100</v>
      </c>
      <c r="E198" s="2">
        <v>3.7576000000000001</v>
      </c>
      <c r="F198" s="31">
        <f t="shared" ref="F198" si="110">E198/B198*100</f>
        <v>100</v>
      </c>
      <c r="G198" s="2">
        <v>3.7576000000000001</v>
      </c>
      <c r="H198" s="31">
        <f t="shared" ref="H198" si="111">G198/B198*100</f>
        <v>100</v>
      </c>
      <c r="I198" s="2">
        <f t="shared" si="108"/>
        <v>0</v>
      </c>
      <c r="J198" s="77"/>
    </row>
    <row r="200" spans="1:11" ht="43.5" customHeight="1">
      <c r="A200" s="67" t="s">
        <v>64</v>
      </c>
      <c r="B200" s="67"/>
      <c r="C200" s="67"/>
      <c r="D200" s="67"/>
      <c r="E200" s="67"/>
      <c r="F200" s="67"/>
      <c r="G200" s="67"/>
      <c r="H200" s="67"/>
      <c r="I200" s="67"/>
      <c r="J200" s="67"/>
    </row>
    <row r="202" spans="1:11" ht="291" customHeight="1">
      <c r="A202" s="68" t="s">
        <v>99</v>
      </c>
      <c r="B202" s="68"/>
      <c r="C202" s="68"/>
      <c r="D202" s="68"/>
      <c r="E202" s="68"/>
      <c r="F202" s="68"/>
      <c r="G202" s="68"/>
      <c r="H202" s="68"/>
      <c r="I202" s="68"/>
      <c r="J202" s="68"/>
      <c r="K202" s="47"/>
    </row>
    <row r="203" spans="1:11" ht="20.25">
      <c r="A203" s="69"/>
      <c r="B203" s="69"/>
      <c r="C203" s="69"/>
      <c r="D203" s="69"/>
      <c r="E203" s="69"/>
      <c r="F203" s="69"/>
      <c r="G203" s="69"/>
      <c r="H203" s="69"/>
      <c r="I203" s="69"/>
      <c r="J203" s="69"/>
    </row>
    <row r="204" spans="1:11" ht="168" customHeight="1">
      <c r="A204" s="68" t="s">
        <v>88</v>
      </c>
      <c r="B204" s="68"/>
      <c r="C204" s="68"/>
      <c r="D204" s="68"/>
      <c r="E204" s="68"/>
      <c r="F204" s="68"/>
      <c r="G204" s="68"/>
      <c r="H204" s="68"/>
      <c r="I204" s="68"/>
      <c r="J204" s="68"/>
    </row>
    <row r="205" spans="1:11" ht="20.25" customHeight="1">
      <c r="A205" s="59" t="s">
        <v>77</v>
      </c>
      <c r="B205" s="59"/>
      <c r="C205" s="59"/>
      <c r="D205" s="59"/>
      <c r="E205" s="59"/>
      <c r="F205" s="59"/>
      <c r="G205" s="59"/>
      <c r="H205" s="59"/>
      <c r="I205" s="59"/>
      <c r="J205" s="59"/>
    </row>
    <row r="206" spans="1:11" ht="150.75" customHeight="1">
      <c r="A206" s="68" t="s">
        <v>63</v>
      </c>
      <c r="B206" s="68"/>
      <c r="C206" s="68"/>
      <c r="D206" s="68"/>
      <c r="E206" s="68"/>
      <c r="F206" s="68"/>
      <c r="G206" s="68"/>
      <c r="H206" s="68"/>
      <c r="I206" s="68"/>
      <c r="J206" s="68"/>
    </row>
    <row r="207" spans="1:11">
      <c r="A207" s="16"/>
    </row>
    <row r="208" spans="1:11">
      <c r="A208" s="16"/>
    </row>
    <row r="209" spans="1:1">
      <c r="A209" s="16"/>
    </row>
    <row r="210" spans="1:1">
      <c r="A210" s="16"/>
    </row>
    <row r="211" spans="1:1">
      <c r="A211" s="16"/>
    </row>
    <row r="212" spans="1:1">
      <c r="A212" s="16"/>
    </row>
    <row r="213" spans="1:1">
      <c r="A213" s="16"/>
    </row>
    <row r="214" spans="1:1">
      <c r="A214" s="16"/>
    </row>
    <row r="215" spans="1:1">
      <c r="A215" s="16"/>
    </row>
    <row r="216" spans="1:1">
      <c r="A216" s="16"/>
    </row>
    <row r="217" spans="1:1">
      <c r="A217" s="16"/>
    </row>
    <row r="218" spans="1:1">
      <c r="A218" s="16"/>
    </row>
    <row r="219" spans="1:1">
      <c r="A219" s="16"/>
    </row>
    <row r="220" spans="1:1">
      <c r="A220" s="16"/>
    </row>
    <row r="221" spans="1:1">
      <c r="A221" s="16"/>
    </row>
    <row r="222" spans="1:1">
      <c r="A222" s="16"/>
    </row>
    <row r="223" spans="1:1">
      <c r="A223" s="16"/>
    </row>
    <row r="224" spans="1:1">
      <c r="A224" s="16"/>
    </row>
    <row r="225" spans="1:1">
      <c r="A225" s="16"/>
    </row>
    <row r="226" spans="1:1">
      <c r="A226" s="16"/>
    </row>
    <row r="227" spans="1:1">
      <c r="A227" s="16"/>
    </row>
    <row r="228" spans="1:1">
      <c r="A228" s="16"/>
    </row>
    <row r="229" spans="1:1">
      <c r="A229" s="16"/>
    </row>
    <row r="230" spans="1:1">
      <c r="A230" s="16"/>
    </row>
    <row r="231" spans="1:1">
      <c r="A231" s="16"/>
    </row>
    <row r="232" spans="1:1">
      <c r="A232" s="16"/>
    </row>
    <row r="233" spans="1:1">
      <c r="A233" s="16"/>
    </row>
    <row r="234" spans="1:1">
      <c r="A234" s="16"/>
    </row>
    <row r="235" spans="1:1">
      <c r="A235" s="16"/>
    </row>
    <row r="236" spans="1:1">
      <c r="A236" s="16"/>
    </row>
    <row r="237" spans="1:1">
      <c r="A237" s="16"/>
    </row>
    <row r="238" spans="1:1">
      <c r="A238" s="16"/>
    </row>
    <row r="239" spans="1:1">
      <c r="A239" s="16"/>
    </row>
    <row r="240" spans="1:1">
      <c r="A240" s="16"/>
    </row>
    <row r="241" spans="1:1">
      <c r="A241" s="16"/>
    </row>
    <row r="242" spans="1:1">
      <c r="A242" s="16"/>
    </row>
    <row r="243" spans="1:1">
      <c r="A243" s="16"/>
    </row>
    <row r="244" spans="1:1">
      <c r="A244" s="16"/>
    </row>
    <row r="245" spans="1:1">
      <c r="A245" s="16"/>
    </row>
    <row r="246" spans="1:1">
      <c r="A246" s="16"/>
    </row>
    <row r="247" spans="1:1">
      <c r="A247" s="16"/>
    </row>
    <row r="248" spans="1:1">
      <c r="A248" s="16"/>
    </row>
    <row r="249" spans="1:1">
      <c r="A249" s="16"/>
    </row>
    <row r="250" spans="1:1">
      <c r="A250" s="16"/>
    </row>
    <row r="251" spans="1:1">
      <c r="A251" s="16"/>
    </row>
    <row r="252" spans="1:1">
      <c r="A252" s="16"/>
    </row>
    <row r="253" spans="1:1">
      <c r="A253" s="16"/>
    </row>
    <row r="254" spans="1:1">
      <c r="A254" s="16"/>
    </row>
    <row r="255" spans="1:1">
      <c r="A255" s="16"/>
    </row>
    <row r="256" spans="1:1">
      <c r="A256" s="16"/>
    </row>
    <row r="257" spans="1:1">
      <c r="A257" s="16"/>
    </row>
    <row r="258" spans="1:1">
      <c r="A258" s="16"/>
    </row>
    <row r="259" spans="1:1">
      <c r="A259" s="16"/>
    </row>
    <row r="260" spans="1:1">
      <c r="A260" s="16"/>
    </row>
    <row r="261" spans="1:1">
      <c r="A261" s="16"/>
    </row>
    <row r="262" spans="1:1">
      <c r="A262" s="16"/>
    </row>
    <row r="263" spans="1:1">
      <c r="A263" s="16"/>
    </row>
    <row r="264" spans="1:1">
      <c r="A264" s="16"/>
    </row>
    <row r="265" spans="1:1">
      <c r="A265" s="16"/>
    </row>
    <row r="266" spans="1:1">
      <c r="A266" s="16"/>
    </row>
    <row r="267" spans="1:1">
      <c r="A267" s="16"/>
    </row>
    <row r="268" spans="1:1">
      <c r="A268" s="16"/>
    </row>
    <row r="269" spans="1:1">
      <c r="A269" s="16"/>
    </row>
    <row r="270" spans="1:1">
      <c r="A270" s="16"/>
    </row>
    <row r="271" spans="1:1">
      <c r="A271" s="16"/>
    </row>
    <row r="272" spans="1:1">
      <c r="A272" s="16"/>
    </row>
    <row r="273" spans="1:1">
      <c r="A273" s="16"/>
    </row>
    <row r="274" spans="1:1">
      <c r="A274" s="16"/>
    </row>
    <row r="275" spans="1:1">
      <c r="A275" s="16"/>
    </row>
    <row r="276" spans="1:1">
      <c r="A276" s="16"/>
    </row>
    <row r="277" spans="1:1">
      <c r="A277" s="16"/>
    </row>
    <row r="278" spans="1:1">
      <c r="A278" s="16"/>
    </row>
    <row r="279" spans="1:1">
      <c r="A279" s="16"/>
    </row>
    <row r="280" spans="1:1">
      <c r="A280" s="16"/>
    </row>
    <row r="281" spans="1:1">
      <c r="A281" s="16"/>
    </row>
    <row r="282" spans="1:1">
      <c r="A282" s="16"/>
    </row>
    <row r="283" spans="1:1">
      <c r="A283" s="16"/>
    </row>
    <row r="284" spans="1:1">
      <c r="A284" s="16"/>
    </row>
    <row r="285" spans="1:1">
      <c r="A285" s="16"/>
    </row>
    <row r="286" spans="1:1">
      <c r="A286" s="16"/>
    </row>
    <row r="287" spans="1:1">
      <c r="A287" s="16"/>
    </row>
    <row r="288" spans="1:1">
      <c r="A288" s="16"/>
    </row>
    <row r="289" spans="1:1">
      <c r="A289" s="16"/>
    </row>
    <row r="290" spans="1:1">
      <c r="A290" s="16"/>
    </row>
    <row r="291" spans="1:1">
      <c r="A291" s="16"/>
    </row>
    <row r="292" spans="1:1">
      <c r="A292" s="16"/>
    </row>
    <row r="293" spans="1:1">
      <c r="A293" s="16"/>
    </row>
    <row r="294" spans="1:1">
      <c r="A294" s="16"/>
    </row>
    <row r="295" spans="1:1">
      <c r="A295" s="16"/>
    </row>
    <row r="296" spans="1:1">
      <c r="A296" s="16"/>
    </row>
    <row r="297" spans="1:1">
      <c r="A297" s="16"/>
    </row>
    <row r="298" spans="1:1">
      <c r="A298" s="16"/>
    </row>
    <row r="299" spans="1:1">
      <c r="A299" s="16"/>
    </row>
    <row r="300" spans="1:1">
      <c r="A300" s="16"/>
    </row>
    <row r="301" spans="1:1">
      <c r="A301" s="16"/>
    </row>
    <row r="302" spans="1:1">
      <c r="A302" s="16"/>
    </row>
    <row r="303" spans="1:1">
      <c r="A303" s="16"/>
    </row>
    <row r="304" spans="1:1">
      <c r="A304" s="16"/>
    </row>
    <row r="305" spans="1:1">
      <c r="A305" s="16"/>
    </row>
    <row r="306" spans="1:1">
      <c r="A306" s="16"/>
    </row>
    <row r="307" spans="1:1">
      <c r="A307" s="16"/>
    </row>
    <row r="308" spans="1:1">
      <c r="A308" s="16"/>
    </row>
    <row r="309" spans="1:1">
      <c r="A309" s="16"/>
    </row>
    <row r="310" spans="1:1">
      <c r="A310" s="16"/>
    </row>
    <row r="311" spans="1:1">
      <c r="A311" s="16"/>
    </row>
    <row r="312" spans="1:1">
      <c r="A312" s="16"/>
    </row>
    <row r="313" spans="1:1">
      <c r="A313" s="16"/>
    </row>
    <row r="314" spans="1:1">
      <c r="A314" s="16"/>
    </row>
    <row r="315" spans="1:1">
      <c r="A315" s="16"/>
    </row>
    <row r="316" spans="1:1">
      <c r="A316" s="16"/>
    </row>
    <row r="317" spans="1:1">
      <c r="A317" s="16"/>
    </row>
    <row r="318" spans="1:1">
      <c r="A318" s="16"/>
    </row>
    <row r="319" spans="1:1">
      <c r="A319" s="16"/>
    </row>
    <row r="320" spans="1:1">
      <c r="A320" s="16"/>
    </row>
    <row r="321" spans="1:1">
      <c r="A321" s="16"/>
    </row>
    <row r="322" spans="1:1">
      <c r="A322" s="16"/>
    </row>
    <row r="323" spans="1:1">
      <c r="A323" s="16"/>
    </row>
    <row r="324" spans="1:1">
      <c r="A324" s="16"/>
    </row>
    <row r="325" spans="1:1">
      <c r="A325" s="16"/>
    </row>
    <row r="326" spans="1:1">
      <c r="A326" s="16"/>
    </row>
    <row r="327" spans="1:1">
      <c r="A327" s="16"/>
    </row>
    <row r="328" spans="1:1">
      <c r="A328" s="16"/>
    </row>
    <row r="329" spans="1:1">
      <c r="A329" s="16"/>
    </row>
    <row r="330" spans="1:1">
      <c r="A330" s="16"/>
    </row>
    <row r="331" spans="1:1">
      <c r="A331" s="16"/>
    </row>
    <row r="332" spans="1:1">
      <c r="A332" s="16"/>
    </row>
    <row r="333" spans="1:1">
      <c r="A333" s="16"/>
    </row>
    <row r="334" spans="1:1">
      <c r="A334" s="16"/>
    </row>
    <row r="335" spans="1:1">
      <c r="A335" s="16"/>
    </row>
    <row r="336" spans="1:1">
      <c r="A336" s="16"/>
    </row>
    <row r="337" spans="1:1">
      <c r="A337" s="16"/>
    </row>
    <row r="338" spans="1:1">
      <c r="A338" s="16"/>
    </row>
    <row r="339" spans="1:1">
      <c r="A339" s="16"/>
    </row>
    <row r="340" spans="1:1">
      <c r="A340" s="16"/>
    </row>
    <row r="341" spans="1:1">
      <c r="A341" s="16"/>
    </row>
    <row r="342" spans="1:1">
      <c r="A342" s="16"/>
    </row>
    <row r="343" spans="1:1">
      <c r="A343" s="16"/>
    </row>
    <row r="344" spans="1:1">
      <c r="A344" s="16"/>
    </row>
    <row r="345" spans="1:1">
      <c r="A345" s="16"/>
    </row>
    <row r="346" spans="1:1">
      <c r="A346" s="16"/>
    </row>
    <row r="347" spans="1:1">
      <c r="A347" s="16"/>
    </row>
    <row r="348" spans="1:1">
      <c r="A348" s="16"/>
    </row>
    <row r="349" spans="1:1">
      <c r="A349" s="16"/>
    </row>
    <row r="350" spans="1:1">
      <c r="A350" s="16"/>
    </row>
    <row r="351" spans="1:1">
      <c r="A351" s="16"/>
    </row>
    <row r="352" spans="1:1">
      <c r="A352" s="16"/>
    </row>
    <row r="353" spans="1:1">
      <c r="A353" s="16"/>
    </row>
    <row r="354" spans="1:1">
      <c r="A354" s="16"/>
    </row>
    <row r="355" spans="1:1">
      <c r="A355" s="16"/>
    </row>
    <row r="356" spans="1:1">
      <c r="A356" s="16"/>
    </row>
    <row r="357" spans="1:1">
      <c r="A357" s="16"/>
    </row>
    <row r="358" spans="1:1">
      <c r="A358" s="16"/>
    </row>
    <row r="359" spans="1:1">
      <c r="A359" s="16"/>
    </row>
    <row r="360" spans="1:1">
      <c r="A360" s="16"/>
    </row>
    <row r="361" spans="1:1">
      <c r="A361" s="16"/>
    </row>
    <row r="362" spans="1:1">
      <c r="A362" s="16"/>
    </row>
    <row r="363" spans="1:1">
      <c r="A363" s="16"/>
    </row>
    <row r="364" spans="1:1">
      <c r="A364" s="16"/>
    </row>
    <row r="365" spans="1:1">
      <c r="A365" s="16"/>
    </row>
    <row r="366" spans="1:1">
      <c r="A366" s="16"/>
    </row>
    <row r="367" spans="1:1">
      <c r="A367" s="16"/>
    </row>
    <row r="368" spans="1:1">
      <c r="A368" s="16"/>
    </row>
    <row r="369" spans="1:1">
      <c r="A369" s="16"/>
    </row>
    <row r="370" spans="1:1">
      <c r="A370" s="16"/>
    </row>
    <row r="371" spans="1:1">
      <c r="A371" s="16"/>
    </row>
  </sheetData>
  <mergeCells count="107">
    <mergeCell ref="J5:J6"/>
    <mergeCell ref="A5:A6"/>
    <mergeCell ref="B5:B6"/>
    <mergeCell ref="C5:C6"/>
    <mergeCell ref="D5:D6"/>
    <mergeCell ref="E5:E6"/>
    <mergeCell ref="F5:F6"/>
    <mergeCell ref="G5:G6"/>
    <mergeCell ref="H5:H6"/>
    <mergeCell ref="I5:I6"/>
    <mergeCell ref="A40:J40"/>
    <mergeCell ref="A46:J46"/>
    <mergeCell ref="A47:J47"/>
    <mergeCell ref="B19:I19"/>
    <mergeCell ref="B21:F21"/>
    <mergeCell ref="B25:F25"/>
    <mergeCell ref="B28:F28"/>
    <mergeCell ref="B30:F30"/>
    <mergeCell ref="A38:J38"/>
    <mergeCell ref="J8:J37"/>
    <mergeCell ref="B9:F9"/>
    <mergeCell ref="B13:F13"/>
    <mergeCell ref="B16:F16"/>
    <mergeCell ref="B18:F18"/>
    <mergeCell ref="J41:J44"/>
    <mergeCell ref="A45:J45"/>
    <mergeCell ref="A39:J39"/>
    <mergeCell ref="J60:J63"/>
    <mergeCell ref="A64:J64"/>
    <mergeCell ref="J65:J68"/>
    <mergeCell ref="A69:J69"/>
    <mergeCell ref="A70:J70"/>
    <mergeCell ref="A71:J71"/>
    <mergeCell ref="A48:J48"/>
    <mergeCell ref="J49:J52"/>
    <mergeCell ref="J53:J56"/>
    <mergeCell ref="A57:J57"/>
    <mergeCell ref="A58:J58"/>
    <mergeCell ref="A59:J59"/>
    <mergeCell ref="J83:J86"/>
    <mergeCell ref="A87:J87"/>
    <mergeCell ref="A88:J88"/>
    <mergeCell ref="A89:J89"/>
    <mergeCell ref="A90:J90"/>
    <mergeCell ref="A91:J91"/>
    <mergeCell ref="A72:J72"/>
    <mergeCell ref="A73:J73"/>
    <mergeCell ref="A74:J74"/>
    <mergeCell ref="J75:J82"/>
    <mergeCell ref="B76:F76"/>
    <mergeCell ref="B78:F78"/>
    <mergeCell ref="B80:F80"/>
    <mergeCell ref="B82:F82"/>
    <mergeCell ref="A107:J107"/>
    <mergeCell ref="A108:J108"/>
    <mergeCell ref="A109:J109"/>
    <mergeCell ref="A110:J110"/>
    <mergeCell ref="J111:J114"/>
    <mergeCell ref="A115:J115"/>
    <mergeCell ref="A92:J92"/>
    <mergeCell ref="J93:J96"/>
    <mergeCell ref="A97:J97"/>
    <mergeCell ref="J98:J104"/>
    <mergeCell ref="A105:J105"/>
    <mergeCell ref="A106:J106"/>
    <mergeCell ref="A117:J117"/>
    <mergeCell ref="M180:S180"/>
    <mergeCell ref="A157:J157"/>
    <mergeCell ref="A158:J158"/>
    <mergeCell ref="A159:J159"/>
    <mergeCell ref="A160:J160"/>
    <mergeCell ref="J161:J164"/>
    <mergeCell ref="J165:J168"/>
    <mergeCell ref="A147:J147"/>
    <mergeCell ref="A148:J148"/>
    <mergeCell ref="J149:J153"/>
    <mergeCell ref="A154:J154"/>
    <mergeCell ref="A155:J155"/>
    <mergeCell ref="A156:J156"/>
    <mergeCell ref="A118:J118"/>
    <mergeCell ref="A119:J119"/>
    <mergeCell ref="A120:J120"/>
    <mergeCell ref="J121:J127"/>
    <mergeCell ref="A2:J2"/>
    <mergeCell ref="K56:L56"/>
    <mergeCell ref="A200:J200"/>
    <mergeCell ref="A202:J202"/>
    <mergeCell ref="A203:J203"/>
    <mergeCell ref="A204:J204"/>
    <mergeCell ref="A206:J206"/>
    <mergeCell ref="B169:J169"/>
    <mergeCell ref="J171:J174"/>
    <mergeCell ref="B175:J175"/>
    <mergeCell ref="J176:J179"/>
    <mergeCell ref="J180:J183"/>
    <mergeCell ref="B184:J184"/>
    <mergeCell ref="J186:J189"/>
    <mergeCell ref="B190:J190"/>
    <mergeCell ref="J191:J194"/>
    <mergeCell ref="J195:J198"/>
    <mergeCell ref="B128:J128"/>
    <mergeCell ref="J130:J136"/>
    <mergeCell ref="B137:J137"/>
    <mergeCell ref="J138:J144"/>
    <mergeCell ref="A145:J145"/>
    <mergeCell ref="A146:J146"/>
    <mergeCell ref="A116:J116"/>
  </mergeCells>
  <pageMargins left="0.31496062992125984" right="0.11811023622047245" top="0.15748031496062992" bottom="0.15748031496062992" header="0.31496062992125984" footer="0.31496062992125984"/>
  <pageSetup paperSize="9"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НП за 2023 год</vt:lpstr>
      <vt:lpstr>'НП за 2023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2017-09-26T23:47:36Z</cp:lastPrinted>
  <dcterms:created xsi:type="dcterms:W3CDTF">2006-09-16T00:00:00Z</dcterms:created>
  <dcterms:modified xsi:type="dcterms:W3CDTF">2024-04-01T01:01:38Z</dcterms:modified>
</cp:coreProperties>
</file>