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885" windowWidth="14805" windowHeight="4230"/>
  </bookViews>
  <sheets>
    <sheet name="Приложение № 4" sheetId="11" r:id="rId1"/>
    <sheet name="Лист1" sheetId="16" r:id="rId2"/>
  </sheets>
  <definedNames>
    <definedName name="_xlnm._FilterDatabase" localSheetId="0" hidden="1">'Приложение № 4'!$D$1:$D$101</definedName>
    <definedName name="_xlnm.Print_Titles" localSheetId="0">'Приложение № 4'!$14:$14</definedName>
  </definedNames>
  <calcPr calcId="145621"/>
</workbook>
</file>

<file path=xl/calcChain.xml><?xml version="1.0" encoding="utf-8"?>
<calcChain xmlns="http://schemas.openxmlformats.org/spreadsheetml/2006/main">
  <c r="AE85" i="11" l="1"/>
  <c r="Q85" i="11"/>
  <c r="H85" i="11"/>
  <c r="C85" i="11"/>
  <c r="G90" i="11" l="1"/>
  <c r="H90" i="11"/>
  <c r="J90" i="11"/>
  <c r="L90" i="11"/>
  <c r="P90" i="11"/>
  <c r="U90" i="11"/>
  <c r="Z90" i="11"/>
  <c r="AD90" i="11"/>
  <c r="AI90" i="11"/>
  <c r="AN90" i="11"/>
  <c r="AR90" i="11"/>
  <c r="C90" i="11"/>
  <c r="AR92" i="11"/>
  <c r="AJ92" i="11"/>
  <c r="AL92" i="11" s="1"/>
  <c r="AM92" i="11" s="1"/>
  <c r="AM90" i="11" s="1"/>
  <c r="AD92" i="11"/>
  <c r="V92" i="11"/>
  <c r="X92" i="11" s="1"/>
  <c r="Y92" i="11" s="1"/>
  <c r="Y90" i="11" s="1"/>
  <c r="S92" i="11"/>
  <c r="Q90" i="11"/>
  <c r="P92" i="11"/>
  <c r="M92" i="11"/>
  <c r="M90" i="11" s="1"/>
  <c r="J92" i="11"/>
  <c r="K92" i="11" s="1"/>
  <c r="K90" i="11" s="1"/>
  <c r="E92" i="11"/>
  <c r="E90" i="11" s="1"/>
  <c r="AR91" i="11"/>
  <c r="AJ91" i="11"/>
  <c r="AL91" i="11" s="1"/>
  <c r="AM91" i="11" s="1"/>
  <c r="AE91" i="11"/>
  <c r="AO91" i="11" s="1"/>
  <c r="AD91" i="11"/>
  <c r="AA91" i="11"/>
  <c r="V91" i="11"/>
  <c r="X91" i="11" s="1"/>
  <c r="Y91" i="11" s="1"/>
  <c r="S91" i="11"/>
  <c r="AB91" i="11" s="1"/>
  <c r="Q91" i="11"/>
  <c r="P91" i="11"/>
  <c r="N91" i="11"/>
  <c r="M91" i="11"/>
  <c r="J91" i="11"/>
  <c r="K91" i="11" s="1"/>
  <c r="F91" i="11"/>
  <c r="O91" i="11" s="1"/>
  <c r="E91" i="11"/>
  <c r="AR110" i="11"/>
  <c r="AJ110" i="11"/>
  <c r="AL110" i="11" s="1"/>
  <c r="AM110" i="11" s="1"/>
  <c r="AE110" i="11"/>
  <c r="AD110" i="11"/>
  <c r="V110" i="11"/>
  <c r="X110" i="11" s="1"/>
  <c r="Y110" i="11" s="1"/>
  <c r="Q110" i="11"/>
  <c r="S110" i="11" s="1"/>
  <c r="AB110" i="11" s="1"/>
  <c r="P110" i="11"/>
  <c r="M110" i="11"/>
  <c r="J110" i="11"/>
  <c r="K110" i="11" s="1"/>
  <c r="E110" i="11"/>
  <c r="F110" i="11" s="1"/>
  <c r="O110" i="11" s="1"/>
  <c r="N110" i="11" l="1"/>
  <c r="AA110" i="11"/>
  <c r="AO110" i="11"/>
  <c r="X90" i="11"/>
  <c r="AA92" i="11"/>
  <c r="AA90" i="11" s="1"/>
  <c r="V90" i="11"/>
  <c r="AL90" i="11"/>
  <c r="AB92" i="11"/>
  <c r="AB90" i="11" s="1"/>
  <c r="AO92" i="11"/>
  <c r="AO90" i="11" s="1"/>
  <c r="AJ90" i="11"/>
  <c r="N92" i="11"/>
  <c r="N90" i="11" s="1"/>
  <c r="F92" i="11"/>
  <c r="S90" i="11"/>
  <c r="AE90" i="11"/>
  <c r="T91" i="11"/>
  <c r="AC91" i="11" s="1"/>
  <c r="T92" i="11"/>
  <c r="AG91" i="11"/>
  <c r="AG92" i="11"/>
  <c r="AG90" i="11" s="1"/>
  <c r="T110" i="11"/>
  <c r="AC110" i="11" s="1"/>
  <c r="AG110" i="11"/>
  <c r="D108" i="11"/>
  <c r="I108" i="11"/>
  <c r="I116" i="11" s="1"/>
  <c r="R108" i="11"/>
  <c r="R116" i="11" s="1"/>
  <c r="W108" i="11"/>
  <c r="W116" i="11" s="1"/>
  <c r="AF108" i="11"/>
  <c r="AF116" i="11" s="1"/>
  <c r="AK108" i="11"/>
  <c r="AK116" i="11" s="1"/>
  <c r="AC92" i="11" l="1"/>
  <c r="AC90" i="11" s="1"/>
  <c r="T90" i="11"/>
  <c r="O92" i="11"/>
  <c r="O90" i="11" s="1"/>
  <c r="F90" i="11"/>
  <c r="AH91" i="11"/>
  <c r="AQ91" i="11" s="1"/>
  <c r="AP91" i="11"/>
  <c r="AP92" i="11"/>
  <c r="AP90" i="11" s="1"/>
  <c r="AH92" i="11"/>
  <c r="AH110" i="11"/>
  <c r="AQ110" i="11" s="1"/>
  <c r="AP110" i="11"/>
  <c r="AQ92" i="11" l="1"/>
  <c r="AQ90" i="11" s="1"/>
  <c r="AH90" i="11"/>
  <c r="H23" i="11"/>
  <c r="C23" i="11"/>
  <c r="J82" i="11" l="1"/>
  <c r="E82" i="11"/>
  <c r="M82" i="11"/>
  <c r="Q82" i="11"/>
  <c r="S82" i="11" s="1"/>
  <c r="V82" i="11"/>
  <c r="X82" i="11" s="1"/>
  <c r="AR103" i="11"/>
  <c r="AD103" i="11"/>
  <c r="V103" i="11"/>
  <c r="X103" i="11" s="1"/>
  <c r="Q103" i="11"/>
  <c r="P103" i="11"/>
  <c r="M103" i="11"/>
  <c r="J103" i="11"/>
  <c r="E103" i="11"/>
  <c r="G82" i="11" s="1"/>
  <c r="F103" i="11" l="1"/>
  <c r="AJ103" i="11"/>
  <c r="AL103" i="11" s="1"/>
  <c r="K103" i="11"/>
  <c r="O103" i="11" s="1"/>
  <c r="L82" i="11"/>
  <c r="K82" i="11" s="1"/>
  <c r="Y103" i="11"/>
  <c r="Z82" i="11"/>
  <c r="Y82" i="11"/>
  <c r="F82" i="11"/>
  <c r="AE82" i="11"/>
  <c r="AG82" i="11" s="1"/>
  <c r="AA103" i="11"/>
  <c r="AA82" i="11"/>
  <c r="S103" i="11"/>
  <c r="AE103" i="11"/>
  <c r="AG103" i="11" s="1"/>
  <c r="AJ82" i="11"/>
  <c r="N103" i="11"/>
  <c r="AH103" i="11" l="1"/>
  <c r="AI82" i="11"/>
  <c r="AR82" i="11" s="1"/>
  <c r="AP103" i="11"/>
  <c r="AB103" i="11"/>
  <c r="U82" i="11"/>
  <c r="AH82" i="11"/>
  <c r="P82" i="11"/>
  <c r="AM103" i="11"/>
  <c r="AN82" i="11"/>
  <c r="AO82" i="11"/>
  <c r="AL82" i="11"/>
  <c r="AM82" i="11" s="1"/>
  <c r="AO103" i="11"/>
  <c r="T103" i="11"/>
  <c r="AC103" i="11" s="1"/>
  <c r="AD82" i="11" l="1"/>
  <c r="T82" i="11"/>
  <c r="AQ103" i="11"/>
  <c r="H77" i="11"/>
  <c r="C77" i="11"/>
  <c r="AB82" i="11" l="1"/>
  <c r="N82" i="11"/>
  <c r="AC82" i="11" l="1"/>
  <c r="O82" i="11"/>
  <c r="AP82" i="11" l="1"/>
  <c r="AQ82" i="11"/>
  <c r="AR84" i="11" l="1"/>
  <c r="AJ84" i="11"/>
  <c r="AL84" i="11" s="1"/>
  <c r="AM84" i="11" s="1"/>
  <c r="AE84" i="11"/>
  <c r="AD84" i="11"/>
  <c r="V84" i="11"/>
  <c r="X84" i="11" s="1"/>
  <c r="Y84" i="11" s="1"/>
  <c r="Q84" i="11"/>
  <c r="S84" i="11" s="1"/>
  <c r="AB84" i="11" s="1"/>
  <c r="P84" i="11"/>
  <c r="M84" i="11"/>
  <c r="J84" i="11"/>
  <c r="K84" i="11" s="1"/>
  <c r="E84" i="11"/>
  <c r="F84" i="11" s="1"/>
  <c r="AO84" i="11" l="1"/>
  <c r="AA84" i="11"/>
  <c r="O84" i="11"/>
  <c r="N84" i="11"/>
  <c r="T84" i="11"/>
  <c r="AC84" i="11" s="1"/>
  <c r="AG84" i="11"/>
  <c r="AH84" i="11" l="1"/>
  <c r="AQ84" i="11" s="1"/>
  <c r="AP84" i="11"/>
  <c r="AJ97" i="11" l="1"/>
  <c r="AJ96" i="11"/>
  <c r="AJ95" i="11"/>
  <c r="AJ93" i="11"/>
  <c r="AJ89" i="11"/>
  <c r="AJ88" i="11"/>
  <c r="AL88" i="11" s="1"/>
  <c r="AM88" i="11" s="1"/>
  <c r="AJ87" i="11"/>
  <c r="AJ86" i="11"/>
  <c r="AJ85" i="11"/>
  <c r="AJ83" i="11"/>
  <c r="AL83" i="11" s="1"/>
  <c r="AM83" i="11" s="1"/>
  <c r="AJ81" i="11"/>
  <c r="AL81" i="11" s="1"/>
  <c r="AM81" i="11" s="1"/>
  <c r="AJ80" i="11"/>
  <c r="AL80" i="11" s="1"/>
  <c r="AM80" i="11" s="1"/>
  <c r="AJ79" i="11"/>
  <c r="AL79" i="11" s="1"/>
  <c r="AM79" i="11" s="1"/>
  <c r="AJ78" i="11"/>
  <c r="AJ76" i="11"/>
  <c r="AL76" i="11" s="1"/>
  <c r="AM76" i="11" s="1"/>
  <c r="AJ75" i="11"/>
  <c r="AJ74" i="11"/>
  <c r="AL74" i="11" s="1"/>
  <c r="AM74" i="11" s="1"/>
  <c r="AJ73" i="11"/>
  <c r="AJ72" i="11"/>
  <c r="AL72" i="11" s="1"/>
  <c r="AM72" i="11" s="1"/>
  <c r="AJ71" i="11"/>
  <c r="AL71" i="11" s="1"/>
  <c r="AM71" i="11" s="1"/>
  <c r="AJ70" i="11"/>
  <c r="AL70" i="11" s="1"/>
  <c r="AM70" i="11" s="1"/>
  <c r="AJ69" i="11"/>
  <c r="AJ68" i="11"/>
  <c r="AL68" i="11" s="1"/>
  <c r="AM68" i="11" s="1"/>
  <c r="AJ67" i="11"/>
  <c r="AJ66" i="11"/>
  <c r="AL66" i="11" s="1"/>
  <c r="AM66" i="11" s="1"/>
  <c r="AJ65" i="11"/>
  <c r="AL65" i="11" s="1"/>
  <c r="AM65" i="11" s="1"/>
  <c r="AJ64" i="11"/>
  <c r="AJ63" i="11"/>
  <c r="AL63" i="11" s="1"/>
  <c r="AM63" i="11" s="1"/>
  <c r="AJ62" i="11"/>
  <c r="AL62" i="11" s="1"/>
  <c r="AM62" i="11" s="1"/>
  <c r="AJ61" i="11"/>
  <c r="AL61" i="11" s="1"/>
  <c r="AM61" i="11" s="1"/>
  <c r="AJ60" i="11"/>
  <c r="AL60" i="11" s="1"/>
  <c r="AM60" i="11" s="1"/>
  <c r="AJ59" i="11"/>
  <c r="AL59" i="11" s="1"/>
  <c r="AM59" i="11" s="1"/>
  <c r="AJ58" i="11"/>
  <c r="AL58" i="11" s="1"/>
  <c r="AM58" i="11" s="1"/>
  <c r="AJ57" i="11"/>
  <c r="AL57" i="11" s="1"/>
  <c r="AM57" i="11" s="1"/>
  <c r="AJ56" i="11"/>
  <c r="AL56" i="11" s="1"/>
  <c r="AM56" i="11" s="1"/>
  <c r="AJ54" i="11"/>
  <c r="AL54" i="11" s="1"/>
  <c r="AM54" i="11" s="1"/>
  <c r="AJ53" i="11"/>
  <c r="AL53" i="11" s="1"/>
  <c r="AM53" i="11" s="1"/>
  <c r="AJ52" i="11"/>
  <c r="AJ51" i="11"/>
  <c r="AL51" i="11" s="1"/>
  <c r="AM51" i="11" s="1"/>
  <c r="AJ50" i="11"/>
  <c r="AL50" i="11" s="1"/>
  <c r="AM50" i="11" s="1"/>
  <c r="AJ49" i="11"/>
  <c r="AL49" i="11" s="1"/>
  <c r="AM49" i="11" s="1"/>
  <c r="AJ48" i="11"/>
  <c r="AJ47" i="11"/>
  <c r="AJ46" i="11"/>
  <c r="AJ45" i="11"/>
  <c r="AL45" i="11" s="1"/>
  <c r="AM45" i="11" s="1"/>
  <c r="AJ44" i="11"/>
  <c r="AJ43" i="11"/>
  <c r="AL43" i="11" s="1"/>
  <c r="AM43" i="11" s="1"/>
  <c r="AJ42" i="11"/>
  <c r="AJ41" i="11"/>
  <c r="AL41" i="11" s="1"/>
  <c r="AM41" i="11" s="1"/>
  <c r="AJ40" i="11"/>
  <c r="AL40" i="11" s="1"/>
  <c r="AM40" i="11" s="1"/>
  <c r="AJ39" i="11"/>
  <c r="AL39" i="11" s="1"/>
  <c r="AM39" i="11" s="1"/>
  <c r="AJ38" i="11"/>
  <c r="AJ37" i="11"/>
  <c r="AL37" i="11" s="1"/>
  <c r="AM37" i="11" s="1"/>
  <c r="AJ36" i="11"/>
  <c r="AL36" i="11" s="1"/>
  <c r="AJ35" i="11"/>
  <c r="AL35" i="11" s="1"/>
  <c r="AM35" i="11" s="1"/>
  <c r="AJ31" i="11"/>
  <c r="AL31" i="11" s="1"/>
  <c r="AJ30" i="11"/>
  <c r="AL30" i="11" s="1"/>
  <c r="AJ29" i="11"/>
  <c r="AL29" i="11" s="1"/>
  <c r="AM29" i="11" s="1"/>
  <c r="AJ28" i="11"/>
  <c r="AL28" i="11" s="1"/>
  <c r="AM28" i="11" s="1"/>
  <c r="AJ27" i="11"/>
  <c r="AL27" i="11" s="1"/>
  <c r="AM27" i="11" s="1"/>
  <c r="AJ26" i="11"/>
  <c r="AL26" i="11" s="1"/>
  <c r="AM26" i="11" s="1"/>
  <c r="AJ25" i="11"/>
  <c r="AL25" i="11" s="1"/>
  <c r="AJ23" i="11"/>
  <c r="AL23" i="11" s="1"/>
  <c r="AM23" i="11" s="1"/>
  <c r="AJ22" i="11"/>
  <c r="AJ21" i="11"/>
  <c r="AL21" i="11" s="1"/>
  <c r="AM21" i="11" s="1"/>
  <c r="AJ20" i="11"/>
  <c r="AL20" i="11" s="1"/>
  <c r="AM20" i="11" s="1"/>
  <c r="AJ19" i="11"/>
  <c r="AL19" i="11" s="1"/>
  <c r="AM19" i="11" s="1"/>
  <c r="AE97" i="11"/>
  <c r="AG97" i="11" s="1"/>
  <c r="AE96" i="11"/>
  <c r="AE95" i="11"/>
  <c r="AG95" i="11" s="1"/>
  <c r="AE93" i="11"/>
  <c r="AG93" i="11" s="1"/>
  <c r="AH93" i="11" s="1"/>
  <c r="AE89" i="11"/>
  <c r="AE88" i="11"/>
  <c r="AE87" i="11"/>
  <c r="AG87" i="11" s="1"/>
  <c r="AH87" i="11" s="1"/>
  <c r="AE86" i="11"/>
  <c r="AG85" i="11"/>
  <c r="AE83" i="11"/>
  <c r="AE81" i="11"/>
  <c r="AE80" i="11"/>
  <c r="AE79" i="11"/>
  <c r="AE78" i="11"/>
  <c r="AE76" i="11"/>
  <c r="AE75" i="11"/>
  <c r="AO75" i="11" s="1"/>
  <c r="AE74" i="11"/>
  <c r="AG74" i="11" s="1"/>
  <c r="AH74" i="11" s="1"/>
  <c r="AE73" i="11"/>
  <c r="AE72" i="11"/>
  <c r="AG72" i="11" s="1"/>
  <c r="AH72" i="11" s="1"/>
  <c r="AE71" i="11"/>
  <c r="AO71" i="11" s="1"/>
  <c r="AE70" i="11"/>
  <c r="AG70" i="11" s="1"/>
  <c r="AH70" i="11" s="1"/>
  <c r="AE69" i="11"/>
  <c r="AE68" i="11"/>
  <c r="AE67" i="11"/>
  <c r="AO67" i="11" s="1"/>
  <c r="AE66" i="11"/>
  <c r="AE65" i="11"/>
  <c r="AE64" i="11"/>
  <c r="AG64" i="11" s="1"/>
  <c r="AH64" i="11" s="1"/>
  <c r="AE63" i="11"/>
  <c r="AO63" i="11" s="1"/>
  <c r="AE62" i="11"/>
  <c r="AE61" i="11"/>
  <c r="AE60" i="11"/>
  <c r="AG60" i="11" s="1"/>
  <c r="AH60" i="11" s="1"/>
  <c r="AE59" i="11"/>
  <c r="AO59" i="11" s="1"/>
  <c r="AE58" i="11"/>
  <c r="AG58" i="11" s="1"/>
  <c r="AH58" i="11" s="1"/>
  <c r="AE57" i="11"/>
  <c r="AE56" i="11"/>
  <c r="AE54" i="11"/>
  <c r="AO54" i="11" s="1"/>
  <c r="AE53" i="11"/>
  <c r="AG53" i="11" s="1"/>
  <c r="AH53" i="11" s="1"/>
  <c r="AE52" i="11"/>
  <c r="AE51" i="11"/>
  <c r="AG51" i="11" s="1"/>
  <c r="AE50" i="11"/>
  <c r="AO50" i="11" s="1"/>
  <c r="AE49" i="11"/>
  <c r="AE48" i="11"/>
  <c r="AG48" i="11" s="1"/>
  <c r="AH48" i="11" s="1"/>
  <c r="AE47" i="11"/>
  <c r="AG47" i="11" s="1"/>
  <c r="AE46" i="11"/>
  <c r="AO46" i="11" s="1"/>
  <c r="AE45" i="11"/>
  <c r="AG45" i="11" s="1"/>
  <c r="AE44" i="11"/>
  <c r="AG44" i="11" s="1"/>
  <c r="AE43" i="11"/>
  <c r="AE42" i="11"/>
  <c r="AO42" i="11" s="1"/>
  <c r="AE41" i="11"/>
  <c r="AG41" i="11" s="1"/>
  <c r="AH41" i="11" s="1"/>
  <c r="AE40" i="11"/>
  <c r="AG40" i="11" s="1"/>
  <c r="AE39" i="11"/>
  <c r="AG39" i="11" s="1"/>
  <c r="AH39" i="11" s="1"/>
  <c r="AE38" i="11"/>
  <c r="AO38" i="11" s="1"/>
  <c r="AE37" i="11"/>
  <c r="AE36" i="11"/>
  <c r="AG36" i="11" s="1"/>
  <c r="AE35" i="11"/>
  <c r="AG35" i="11" s="1"/>
  <c r="AH35" i="11" s="1"/>
  <c r="AE31" i="11"/>
  <c r="AG31" i="11" s="1"/>
  <c r="AE30" i="11"/>
  <c r="AE29" i="11"/>
  <c r="AE28" i="11"/>
  <c r="AG28" i="11" s="1"/>
  <c r="AH28" i="11" s="1"/>
  <c r="AE27" i="11"/>
  <c r="AE26" i="11"/>
  <c r="AE25" i="11"/>
  <c r="AG25" i="11" s="1"/>
  <c r="AE23" i="11"/>
  <c r="AE22" i="11"/>
  <c r="AE21" i="11"/>
  <c r="AG21" i="11" s="1"/>
  <c r="AH21" i="11" s="1"/>
  <c r="AE20" i="11"/>
  <c r="AE19" i="11"/>
  <c r="AG19" i="11" s="1"/>
  <c r="AH19" i="11" s="1"/>
  <c r="AG96" i="11"/>
  <c r="Q97" i="11"/>
  <c r="Q96" i="11"/>
  <c r="Q95" i="11"/>
  <c r="Q93" i="11"/>
  <c r="Q89" i="11"/>
  <c r="Q88" i="11"/>
  <c r="Q87" i="11"/>
  <c r="AL86" i="11"/>
  <c r="AM86" i="11" s="1"/>
  <c r="AJ18" i="11"/>
  <c r="AL18" i="11" s="1"/>
  <c r="AE18" i="11"/>
  <c r="AG18" i="11" s="1"/>
  <c r="AN97" i="11"/>
  <c r="AL97" i="11"/>
  <c r="AI97" i="11"/>
  <c r="AR95" i="11"/>
  <c r="AL95" i="11"/>
  <c r="AM95" i="11" s="1"/>
  <c r="AR93" i="11"/>
  <c r="AR89" i="11"/>
  <c r="AL89" i="11"/>
  <c r="AM89" i="11" s="1"/>
  <c r="AR88" i="11"/>
  <c r="AR87" i="11"/>
  <c r="AR86" i="11"/>
  <c r="AR85" i="11"/>
  <c r="AL85" i="11"/>
  <c r="AM85" i="11" s="1"/>
  <c r="AR83" i="11"/>
  <c r="AR81" i="11"/>
  <c r="AR80" i="11"/>
  <c r="AR79" i="11"/>
  <c r="AR76" i="11"/>
  <c r="AR75" i="11"/>
  <c r="AL75" i="11"/>
  <c r="AM75" i="11" s="1"/>
  <c r="AR74" i="11"/>
  <c r="AR73" i="11"/>
  <c r="AR72" i="11"/>
  <c r="AR71" i="11"/>
  <c r="AR70" i="11"/>
  <c r="AR69" i="11"/>
  <c r="AR68" i="11"/>
  <c r="AR67" i="11"/>
  <c r="AL67" i="11"/>
  <c r="AM67" i="11" s="1"/>
  <c r="AR66" i="11"/>
  <c r="AR65" i="11"/>
  <c r="AR64" i="11"/>
  <c r="AL64" i="11"/>
  <c r="AM64" i="11" s="1"/>
  <c r="AR63" i="11"/>
  <c r="AR62" i="11"/>
  <c r="AR61" i="11"/>
  <c r="AR60" i="11"/>
  <c r="AR59" i="11"/>
  <c r="AR58" i="11"/>
  <c r="AR57" i="11"/>
  <c r="AR56" i="11"/>
  <c r="AN55" i="11"/>
  <c r="AI55" i="11"/>
  <c r="AR54" i="11"/>
  <c r="AR53" i="11"/>
  <c r="AR52" i="11"/>
  <c r="AL52" i="11"/>
  <c r="AM52" i="11" s="1"/>
  <c r="AR51" i="11"/>
  <c r="AR50" i="11"/>
  <c r="AR49" i="11"/>
  <c r="AR48" i="11"/>
  <c r="AL48" i="11"/>
  <c r="AR47" i="11"/>
  <c r="AL47" i="11"/>
  <c r="AM47" i="11" s="1"/>
  <c r="AR46" i="11"/>
  <c r="AL46" i="11"/>
  <c r="AR45" i="11"/>
  <c r="AR44" i="11"/>
  <c r="AR43" i="11"/>
  <c r="AR42" i="11"/>
  <c r="AL42" i="11"/>
  <c r="AM42" i="11" s="1"/>
  <c r="AR41" i="11"/>
  <c r="AR40" i="11"/>
  <c r="AR39" i="11"/>
  <c r="AR38" i="11"/>
  <c r="AL38" i="11"/>
  <c r="AM38" i="11" s="1"/>
  <c r="AR37" i="11"/>
  <c r="AG37" i="11"/>
  <c r="AH37" i="11" s="1"/>
  <c r="AR36" i="11"/>
  <c r="AR35" i="11"/>
  <c r="AN34" i="11"/>
  <c r="AI34" i="11"/>
  <c r="AR29" i="11"/>
  <c r="AG29" i="11"/>
  <c r="AR28" i="11"/>
  <c r="AR27" i="11"/>
  <c r="AR26" i="11"/>
  <c r="AR25" i="11"/>
  <c r="AR23" i="11"/>
  <c r="AR22" i="11"/>
  <c r="AL22" i="11"/>
  <c r="AM22" i="11" s="1"/>
  <c r="AR21" i="11"/>
  <c r="AR20" i="11"/>
  <c r="AG20" i="11"/>
  <c r="AR19" i="11"/>
  <c r="AR18" i="11"/>
  <c r="AN16" i="11"/>
  <c r="AI16" i="11"/>
  <c r="V97" i="11"/>
  <c r="V96" i="11"/>
  <c r="V95" i="11"/>
  <c r="V94" i="11" s="1"/>
  <c r="V93" i="11"/>
  <c r="V89" i="11"/>
  <c r="V88" i="11"/>
  <c r="V87" i="11"/>
  <c r="V86" i="11"/>
  <c r="V85" i="11"/>
  <c r="V83" i="11"/>
  <c r="V81" i="11"/>
  <c r="V80" i="11"/>
  <c r="V79" i="11"/>
  <c r="V78" i="11"/>
  <c r="V76" i="11"/>
  <c r="V75" i="11"/>
  <c r="V74" i="11"/>
  <c r="V73" i="11"/>
  <c r="V72" i="11"/>
  <c r="V71" i="11"/>
  <c r="V70" i="11"/>
  <c r="V69" i="11"/>
  <c r="V68" i="11"/>
  <c r="V67" i="11"/>
  <c r="V66" i="11"/>
  <c r="V65" i="11"/>
  <c r="V64" i="11"/>
  <c r="V63" i="11"/>
  <c r="V62" i="11"/>
  <c r="V61" i="11"/>
  <c r="V60" i="11"/>
  <c r="V59" i="11"/>
  <c r="V58" i="11"/>
  <c r="V57" i="11"/>
  <c r="V56" i="11"/>
  <c r="V54" i="11"/>
  <c r="V53" i="11"/>
  <c r="V52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6" i="11"/>
  <c r="V35" i="11"/>
  <c r="V31" i="11"/>
  <c r="V30" i="11"/>
  <c r="V29" i="11"/>
  <c r="V28" i="11"/>
  <c r="V27" i="11"/>
  <c r="V26" i="11"/>
  <c r="V25" i="11"/>
  <c r="V23" i="11"/>
  <c r="V22" i="11"/>
  <c r="V21" i="11"/>
  <c r="V20" i="11"/>
  <c r="V19" i="11"/>
  <c r="Q86" i="11"/>
  <c r="Q83" i="11"/>
  <c r="Q81" i="11"/>
  <c r="Q80" i="11"/>
  <c r="Q79" i="11"/>
  <c r="Q78" i="11"/>
  <c r="Q76" i="11"/>
  <c r="Q75" i="11"/>
  <c r="Q74" i="11"/>
  <c r="Q73" i="11"/>
  <c r="Q72" i="11"/>
  <c r="Q71" i="11"/>
  <c r="Q70" i="11"/>
  <c r="Q69" i="11"/>
  <c r="Q68" i="11"/>
  <c r="Q67" i="11"/>
  <c r="Q66" i="11"/>
  <c r="Q65" i="11"/>
  <c r="Q64" i="11"/>
  <c r="Q63" i="11"/>
  <c r="Q62" i="11"/>
  <c r="Q61" i="11"/>
  <c r="Q60" i="11"/>
  <c r="Q59" i="11"/>
  <c r="Q58" i="11"/>
  <c r="Q57" i="11"/>
  <c r="Q56" i="11"/>
  <c r="Q54" i="11"/>
  <c r="Q53" i="11"/>
  <c r="Q52" i="11"/>
  <c r="Q51" i="11"/>
  <c r="Q50" i="11"/>
  <c r="Q49" i="11"/>
  <c r="Q48" i="11"/>
  <c r="Q47" i="11"/>
  <c r="Q46" i="11"/>
  <c r="Q45" i="11"/>
  <c r="Q44" i="11"/>
  <c r="Q43" i="11"/>
  <c r="Q42" i="11"/>
  <c r="Q41" i="11"/>
  <c r="Q40" i="11"/>
  <c r="Q39" i="11"/>
  <c r="Q38" i="11"/>
  <c r="Q37" i="11"/>
  <c r="Q36" i="11"/>
  <c r="Q35" i="11"/>
  <c r="AO96" i="11" l="1"/>
  <c r="AO89" i="11"/>
  <c r="AO80" i="11"/>
  <c r="Q77" i="11"/>
  <c r="V77" i="11"/>
  <c r="AG78" i="11"/>
  <c r="AE77" i="11"/>
  <c r="AL78" i="11"/>
  <c r="AL77" i="11" s="1"/>
  <c r="AJ77" i="11"/>
  <c r="AJ55" i="11"/>
  <c r="AG80" i="11"/>
  <c r="AH80" i="11" s="1"/>
  <c r="AQ80" i="11" s="1"/>
  <c r="AO22" i="11"/>
  <c r="AO27" i="11"/>
  <c r="AG27" i="11"/>
  <c r="AP27" i="11" s="1"/>
  <c r="AG38" i="11"/>
  <c r="AH38" i="11" s="1"/>
  <c r="AQ38" i="11" s="1"/>
  <c r="AG89" i="11"/>
  <c r="AH89" i="11" s="1"/>
  <c r="AQ89" i="11" s="1"/>
  <c r="AO19" i="11"/>
  <c r="AO23" i="11"/>
  <c r="AO35" i="11"/>
  <c r="AO39" i="11"/>
  <c r="AO43" i="11"/>
  <c r="AO47" i="11"/>
  <c r="AO51" i="11"/>
  <c r="AO56" i="11"/>
  <c r="AO60" i="11"/>
  <c r="AO68" i="11"/>
  <c r="AO72" i="11"/>
  <c r="AO76" i="11"/>
  <c r="AO81" i="11"/>
  <c r="AO86" i="11"/>
  <c r="AJ94" i="11"/>
  <c r="AO31" i="11"/>
  <c r="AO85" i="11"/>
  <c r="AG42" i="11"/>
  <c r="AG46" i="11"/>
  <c r="AH46" i="11" s="1"/>
  <c r="AR97" i="11"/>
  <c r="AR16" i="11"/>
  <c r="AG22" i="11"/>
  <c r="AH22" i="11" s="1"/>
  <c r="AQ22" i="11" s="1"/>
  <c r="AE94" i="11"/>
  <c r="AO26" i="11"/>
  <c r="AO30" i="11"/>
  <c r="AO37" i="11"/>
  <c r="AO49" i="11"/>
  <c r="AO62" i="11"/>
  <c r="AO66" i="11"/>
  <c r="AO70" i="11"/>
  <c r="AO79" i="11"/>
  <c r="AO83" i="11"/>
  <c r="AO88" i="11"/>
  <c r="AO44" i="11"/>
  <c r="AO48" i="11"/>
  <c r="AO52" i="11"/>
  <c r="AO69" i="11"/>
  <c r="AO73" i="11"/>
  <c r="AO87" i="11"/>
  <c r="AO93" i="11"/>
  <c r="AP97" i="11"/>
  <c r="AO18" i="11"/>
  <c r="AG30" i="11"/>
  <c r="AP30" i="11" s="1"/>
  <c r="AR34" i="11"/>
  <c r="AL44" i="11"/>
  <c r="AM44" i="11" s="1"/>
  <c r="AL69" i="11"/>
  <c r="AM69" i="11" s="1"/>
  <c r="AL73" i="11"/>
  <c r="AM73" i="11" s="1"/>
  <c r="AG88" i="11"/>
  <c r="AH88" i="11" s="1"/>
  <c r="AQ88" i="11" s="1"/>
  <c r="AG49" i="11"/>
  <c r="AP49" i="11" s="1"/>
  <c r="AO20" i="11"/>
  <c r="AO25" i="11"/>
  <c r="AO29" i="11"/>
  <c r="AO36" i="11"/>
  <c r="AO40" i="11"/>
  <c r="AO57" i="11"/>
  <c r="AO61" i="11"/>
  <c r="AO65" i="11"/>
  <c r="AO78" i="11"/>
  <c r="AG23" i="11"/>
  <c r="AH23" i="11" s="1"/>
  <c r="AQ23" i="11" s="1"/>
  <c r="AG26" i="11"/>
  <c r="AH26" i="11" s="1"/>
  <c r="AQ26" i="11" s="1"/>
  <c r="AG43" i="11"/>
  <c r="AH43" i="11" s="1"/>
  <c r="AQ43" i="11" s="1"/>
  <c r="AR55" i="11"/>
  <c r="AG62" i="11"/>
  <c r="AH62" i="11" s="1"/>
  <c r="AQ62" i="11" s="1"/>
  <c r="AG66" i="11"/>
  <c r="AH66" i="11" s="1"/>
  <c r="AQ66" i="11" s="1"/>
  <c r="AG68" i="11"/>
  <c r="AH68" i="11" s="1"/>
  <c r="AQ68" i="11" s="1"/>
  <c r="AG76" i="11"/>
  <c r="AH76" i="11" s="1"/>
  <c r="AQ76" i="11" s="1"/>
  <c r="AG56" i="11"/>
  <c r="AP56" i="11" s="1"/>
  <c r="AO21" i="11"/>
  <c r="AO41" i="11"/>
  <c r="AO45" i="11"/>
  <c r="AO53" i="11"/>
  <c r="AO58" i="11"/>
  <c r="AO74" i="11"/>
  <c r="AO95" i="11"/>
  <c r="AO94" i="11" s="1"/>
  <c r="AP47" i="11"/>
  <c r="AM97" i="11"/>
  <c r="AO28" i="11"/>
  <c r="AO64" i="11"/>
  <c r="AO97" i="11"/>
  <c r="AP95" i="11"/>
  <c r="AL96" i="11"/>
  <c r="AL94" i="11" s="1"/>
  <c r="AG94" i="11"/>
  <c r="AE34" i="11"/>
  <c r="AH95" i="11"/>
  <c r="AQ95" i="11" s="1"/>
  <c r="AH97" i="11"/>
  <c r="AP85" i="11"/>
  <c r="AH85" i="11"/>
  <c r="AQ85" i="11" s="1"/>
  <c r="AH47" i="11"/>
  <c r="AQ47" i="11" s="1"/>
  <c r="AP60" i="11"/>
  <c r="AP64" i="11"/>
  <c r="AP72" i="11"/>
  <c r="AQ60" i="11"/>
  <c r="AQ64" i="11"/>
  <c r="AQ72" i="11"/>
  <c r="AP58" i="11"/>
  <c r="AP70" i="11"/>
  <c r="AP74" i="11"/>
  <c r="AQ58" i="11"/>
  <c r="AQ70" i="11"/>
  <c r="AQ74" i="11"/>
  <c r="AP51" i="11"/>
  <c r="AQ37" i="11"/>
  <c r="AQ39" i="11"/>
  <c r="AQ41" i="11"/>
  <c r="AP53" i="11"/>
  <c r="AQ53" i="11"/>
  <c r="AQ28" i="11"/>
  <c r="AQ19" i="11"/>
  <c r="AQ21" i="11"/>
  <c r="AP45" i="11"/>
  <c r="AH45" i="11"/>
  <c r="AQ45" i="11" s="1"/>
  <c r="AP25" i="11"/>
  <c r="AH25" i="11"/>
  <c r="AM36" i="11"/>
  <c r="AP38" i="11"/>
  <c r="AP18" i="11"/>
  <c r="AH18" i="11"/>
  <c r="AG16" i="11"/>
  <c r="AM25" i="11"/>
  <c r="AL24" i="11"/>
  <c r="AP40" i="11"/>
  <c r="AH40" i="11"/>
  <c r="AQ40" i="11" s="1"/>
  <c r="AM18" i="11"/>
  <c r="AM16" i="11" s="1"/>
  <c r="AL16" i="11"/>
  <c r="AP20" i="11"/>
  <c r="AH20" i="11"/>
  <c r="AQ20" i="11" s="1"/>
  <c r="AP29" i="11"/>
  <c r="AH29" i="11"/>
  <c r="AQ29" i="11" s="1"/>
  <c r="AQ35" i="11"/>
  <c r="AP42" i="11"/>
  <c r="AH42" i="11"/>
  <c r="AQ42" i="11" s="1"/>
  <c r="AM46" i="11"/>
  <c r="AM48" i="11"/>
  <c r="AQ48" i="11" s="1"/>
  <c r="AP48" i="11"/>
  <c r="AP36" i="11"/>
  <c r="AH36" i="11"/>
  <c r="AP19" i="11"/>
  <c r="AP21" i="11"/>
  <c r="AP28" i="11"/>
  <c r="AN30" i="11"/>
  <c r="AI31" i="11"/>
  <c r="AN31" i="11"/>
  <c r="AM31" i="11" s="1"/>
  <c r="AP35" i="11"/>
  <c r="AP37" i="11"/>
  <c r="AP39" i="11"/>
  <c r="AP41" i="11"/>
  <c r="AH44" i="11"/>
  <c r="AG63" i="11"/>
  <c r="AG71" i="11"/>
  <c r="AG86" i="11"/>
  <c r="AG52" i="11"/>
  <c r="AG57" i="11"/>
  <c r="AE55" i="11"/>
  <c r="AG65" i="11"/>
  <c r="AG73" i="11"/>
  <c r="AG79" i="11"/>
  <c r="AI96" i="11"/>
  <c r="AP31" i="11"/>
  <c r="AG50" i="11"/>
  <c r="AG59" i="11"/>
  <c r="AG67" i="11"/>
  <c r="AG75" i="11"/>
  <c r="AG81" i="11"/>
  <c r="AL93" i="11"/>
  <c r="AE16" i="11"/>
  <c r="AJ16" i="11"/>
  <c r="AE24" i="11"/>
  <c r="AJ24" i="11"/>
  <c r="AH49" i="11"/>
  <c r="AQ49" i="11" s="1"/>
  <c r="AH51" i="11"/>
  <c r="AQ51" i="11" s="1"/>
  <c r="AG54" i="11"/>
  <c r="AG61" i="11"/>
  <c r="AG69" i="11"/>
  <c r="AN78" i="11"/>
  <c r="AG83" i="11"/>
  <c r="AL87" i="11"/>
  <c r="AP78" i="11" l="1"/>
  <c r="AQ46" i="11"/>
  <c r="AP46" i="11"/>
  <c r="AI78" i="11"/>
  <c r="AP89" i="11"/>
  <c r="AP23" i="11"/>
  <c r="AP43" i="11"/>
  <c r="AP44" i="11"/>
  <c r="AH27" i="11"/>
  <c r="AQ27" i="11" s="1"/>
  <c r="AL34" i="11"/>
  <c r="AQ97" i="11"/>
  <c r="AM55" i="11"/>
  <c r="AP80" i="11"/>
  <c r="AP88" i="11"/>
  <c r="AN77" i="11"/>
  <c r="AN32" i="11" s="1"/>
  <c r="AH78" i="11"/>
  <c r="AI77" i="11"/>
  <c r="AI32" i="11" s="1"/>
  <c r="AO77" i="11"/>
  <c r="AG77" i="11"/>
  <c r="AM78" i="11"/>
  <c r="AM77" i="11" s="1"/>
  <c r="AH56" i="11"/>
  <c r="AQ56" i="11" s="1"/>
  <c r="AP62" i="11"/>
  <c r="AP26" i="11"/>
  <c r="AP22" i="11"/>
  <c r="AQ36" i="11"/>
  <c r="AQ44" i="11"/>
  <c r="AP66" i="11"/>
  <c r="AL15" i="11"/>
  <c r="AI30" i="11"/>
  <c r="AH30" i="11" s="1"/>
  <c r="AG24" i="11"/>
  <c r="AP68" i="11"/>
  <c r="AN96" i="11"/>
  <c r="AN94" i="11" s="1"/>
  <c r="AL55" i="11"/>
  <c r="AP76" i="11"/>
  <c r="AP96" i="11"/>
  <c r="AP94" i="11" s="1"/>
  <c r="AG34" i="11"/>
  <c r="AG15" i="11"/>
  <c r="AO55" i="11"/>
  <c r="AM34" i="11"/>
  <c r="AO34" i="11"/>
  <c r="AR31" i="11"/>
  <c r="AN24" i="11"/>
  <c r="AN15" i="11" s="1"/>
  <c r="AE15" i="11"/>
  <c r="AR78" i="11"/>
  <c r="AP75" i="11"/>
  <c r="AH75" i="11"/>
  <c r="AQ75" i="11" s="1"/>
  <c r="AP59" i="11"/>
  <c r="AH59" i="11"/>
  <c r="AQ59" i="11" s="1"/>
  <c r="AP57" i="11"/>
  <c r="AH57" i="11"/>
  <c r="AQ57" i="11" s="1"/>
  <c r="AP16" i="11"/>
  <c r="AQ25" i="11"/>
  <c r="AP83" i="11"/>
  <c r="AH83" i="11"/>
  <c r="AQ83" i="11" s="1"/>
  <c r="AP61" i="11"/>
  <c r="AH61" i="11"/>
  <c r="AQ61" i="11" s="1"/>
  <c r="AH54" i="11"/>
  <c r="AQ54" i="11" s="1"/>
  <c r="AP54" i="11"/>
  <c r="AI94" i="11"/>
  <c r="AP79" i="11"/>
  <c r="AH79" i="11"/>
  <c r="AQ79" i="11" s="1"/>
  <c r="AP65" i="11"/>
  <c r="AH65" i="11"/>
  <c r="AQ65" i="11" s="1"/>
  <c r="AG55" i="11"/>
  <c r="AP86" i="11"/>
  <c r="AH86" i="11"/>
  <c r="AQ86" i="11" s="1"/>
  <c r="AP71" i="11"/>
  <c r="AH71" i="11"/>
  <c r="AQ71" i="11" s="1"/>
  <c r="AH31" i="11"/>
  <c r="AQ31" i="11" s="1"/>
  <c r="AP24" i="11"/>
  <c r="AM96" i="11"/>
  <c r="AM94" i="11" s="1"/>
  <c r="AP81" i="11"/>
  <c r="AH81" i="11"/>
  <c r="AQ81" i="11" s="1"/>
  <c r="AP67" i="11"/>
  <c r="AH67" i="11"/>
  <c r="AQ67" i="11" s="1"/>
  <c r="AH50" i="11"/>
  <c r="AQ50" i="11" s="1"/>
  <c r="AP50" i="11"/>
  <c r="AH96" i="11"/>
  <c r="AE32" i="11"/>
  <c r="AO16" i="11"/>
  <c r="AM30" i="11"/>
  <c r="AQ30" i="11" s="1"/>
  <c r="AM87" i="11"/>
  <c r="AQ87" i="11" s="1"/>
  <c r="AP87" i="11"/>
  <c r="AP69" i="11"/>
  <c r="AH69" i="11"/>
  <c r="AQ69" i="11" s="1"/>
  <c r="AJ15" i="11"/>
  <c r="AM93" i="11"/>
  <c r="AQ93" i="11" s="1"/>
  <c r="AP93" i="11"/>
  <c r="AP73" i="11"/>
  <c r="AH73" i="11"/>
  <c r="AQ73" i="11" s="1"/>
  <c r="AH52" i="11"/>
  <c r="AQ52" i="11" s="1"/>
  <c r="AP52" i="11"/>
  <c r="AO24" i="11"/>
  <c r="AP63" i="11"/>
  <c r="AH63" i="11"/>
  <c r="AQ63" i="11" s="1"/>
  <c r="AQ18" i="11"/>
  <c r="AQ16" i="11" s="1"/>
  <c r="AH16" i="11"/>
  <c r="AQ78" i="11" l="1"/>
  <c r="AM32" i="11"/>
  <c r="AL32" i="11"/>
  <c r="AL98" i="11" s="1"/>
  <c r="AL108" i="11" s="1"/>
  <c r="AQ77" i="11"/>
  <c r="AP77" i="11"/>
  <c r="AH77" i="11"/>
  <c r="AR77" i="11"/>
  <c r="AR32" i="11" s="1"/>
  <c r="AR30" i="11"/>
  <c r="AR24" i="11" s="1"/>
  <c r="AR15" i="11" s="1"/>
  <c r="AI24" i="11"/>
  <c r="AI15" i="11" s="1"/>
  <c r="AI98" i="11" s="1"/>
  <c r="AI108" i="11" s="1"/>
  <c r="AI116" i="11" s="1"/>
  <c r="AQ34" i="11"/>
  <c r="AR96" i="11"/>
  <c r="AR94" i="11" s="1"/>
  <c r="AN98" i="11"/>
  <c r="AN108" i="11" s="1"/>
  <c r="AN116" i="11" s="1"/>
  <c r="AP34" i="11"/>
  <c r="AG32" i="11"/>
  <c r="AG98" i="11" s="1"/>
  <c r="AG108" i="11" s="1"/>
  <c r="AO32" i="11"/>
  <c r="AQ55" i="11"/>
  <c r="AP15" i="11"/>
  <c r="AP55" i="11"/>
  <c r="AO15" i="11"/>
  <c r="AM24" i="11"/>
  <c r="AM15" i="11" s="1"/>
  <c r="AH24" i="11"/>
  <c r="AH15" i="11" s="1"/>
  <c r="AQ24" i="11"/>
  <c r="AQ15" i="11" s="1"/>
  <c r="AH34" i="11"/>
  <c r="AH55" i="11"/>
  <c r="AQ96" i="11"/>
  <c r="AQ94" i="11" s="1"/>
  <c r="AH94" i="11"/>
  <c r="AE98" i="11"/>
  <c r="AE108" i="11" s="1"/>
  <c r="AM98" i="11" l="1"/>
  <c r="AM108" i="11" s="1"/>
  <c r="AR98" i="11"/>
  <c r="AR108" i="11" s="1"/>
  <c r="AR116" i="11" s="1"/>
  <c r="AP32" i="11"/>
  <c r="AP98" i="11" s="1"/>
  <c r="AP108" i="11" s="1"/>
  <c r="AE116" i="11"/>
  <c r="AO98" i="11"/>
  <c r="AO108" i="11" s="1"/>
  <c r="AQ32" i="11"/>
  <c r="AQ98" i="11" s="1"/>
  <c r="AQ108" i="11" s="1"/>
  <c r="AH32" i="11"/>
  <c r="AH98" i="11" s="1"/>
  <c r="AH108" i="11" s="1"/>
  <c r="AO116" i="11" l="1"/>
  <c r="AL116" i="11" l="1"/>
  <c r="AM116" i="11"/>
  <c r="AG116" i="11"/>
  <c r="AP116" i="11"/>
  <c r="AH116" i="11" l="1"/>
  <c r="AQ116" i="11"/>
  <c r="Q31" i="11" l="1"/>
  <c r="Q30" i="11"/>
  <c r="Q29" i="11"/>
  <c r="Q28" i="11"/>
  <c r="Q27" i="11"/>
  <c r="Q26" i="11"/>
  <c r="Q25" i="11"/>
  <c r="Q19" i="11"/>
  <c r="Q20" i="11"/>
  <c r="Q21" i="11"/>
  <c r="Q22" i="11"/>
  <c r="Q23" i="11"/>
  <c r="Q18" i="11"/>
  <c r="V18" i="11"/>
  <c r="M97" i="11" l="1"/>
  <c r="C94" i="11" l="1"/>
  <c r="H94" i="11"/>
  <c r="Q94" i="11"/>
  <c r="C55" i="11"/>
  <c r="G55" i="11"/>
  <c r="H55" i="11"/>
  <c r="L55" i="11"/>
  <c r="Q55" i="11"/>
  <c r="U55" i="11"/>
  <c r="V55" i="11"/>
  <c r="Z55" i="11"/>
  <c r="C34" i="11"/>
  <c r="G34" i="11"/>
  <c r="H34" i="11"/>
  <c r="V34" i="11" s="1"/>
  <c r="AJ34" i="11" s="1"/>
  <c r="AJ32" i="11" s="1"/>
  <c r="AJ98" i="11" s="1"/>
  <c r="AJ108" i="11" s="1"/>
  <c r="AJ116" i="11" s="1"/>
  <c r="L34" i="11"/>
  <c r="Q34" i="11"/>
  <c r="U34" i="11"/>
  <c r="Z34" i="11"/>
  <c r="C24" i="11"/>
  <c r="H24" i="11"/>
  <c r="Q24" i="11"/>
  <c r="V24" i="11"/>
  <c r="C16" i="11"/>
  <c r="G16" i="11"/>
  <c r="H16" i="11"/>
  <c r="L16" i="11"/>
  <c r="Q16" i="11"/>
  <c r="U16" i="11"/>
  <c r="V16" i="11"/>
  <c r="Z16" i="11"/>
  <c r="C32" i="11" l="1"/>
  <c r="H32" i="11"/>
  <c r="V15" i="11"/>
  <c r="Q32" i="11"/>
  <c r="H15" i="11"/>
  <c r="C15" i="11"/>
  <c r="V32" i="11"/>
  <c r="Q15" i="11"/>
  <c r="C98" i="11" l="1"/>
  <c r="C108" i="11" s="1"/>
  <c r="H98" i="11"/>
  <c r="H108" i="11" s="1"/>
  <c r="V98" i="11"/>
  <c r="V108" i="11" s="1"/>
  <c r="Q98" i="11"/>
  <c r="Q108" i="11" s="1"/>
  <c r="H116" i="11" l="1"/>
  <c r="V116" i="11"/>
  <c r="Q116" i="11"/>
  <c r="Z97" i="11" l="1"/>
  <c r="U97" i="11"/>
  <c r="L97" i="11"/>
  <c r="G97" i="11"/>
  <c r="E76" i="11" l="1"/>
  <c r="M76" i="11"/>
  <c r="P76" i="11"/>
  <c r="S76" i="11"/>
  <c r="T76" i="11" s="1"/>
  <c r="X76" i="11"/>
  <c r="AD76" i="11"/>
  <c r="E86" i="11"/>
  <c r="J86" i="11"/>
  <c r="K86" i="11" s="1"/>
  <c r="P86" i="11"/>
  <c r="X86" i="11"/>
  <c r="Y86" i="11" s="1"/>
  <c r="AD86" i="11"/>
  <c r="J87" i="11"/>
  <c r="K87" i="11" s="1"/>
  <c r="P87" i="11"/>
  <c r="X87" i="11"/>
  <c r="AD87" i="11"/>
  <c r="P88" i="11"/>
  <c r="AD88" i="11"/>
  <c r="J89" i="11"/>
  <c r="K89" i="11" s="1"/>
  <c r="P89" i="11"/>
  <c r="S89" i="11"/>
  <c r="X89" i="11"/>
  <c r="Y89" i="11" s="1"/>
  <c r="AD89" i="11"/>
  <c r="J93" i="11"/>
  <c r="K93" i="11" s="1"/>
  <c r="P93" i="11"/>
  <c r="X93" i="11"/>
  <c r="Y93" i="11" s="1"/>
  <c r="AD93" i="11"/>
  <c r="J95" i="11"/>
  <c r="P95" i="11"/>
  <c r="X95" i="11"/>
  <c r="AD95" i="11"/>
  <c r="J96" i="11"/>
  <c r="L96" i="11" s="1"/>
  <c r="L94" i="11" s="1"/>
  <c r="X96" i="11"/>
  <c r="E97" i="11"/>
  <c r="J97" i="11"/>
  <c r="K97" i="11" s="1"/>
  <c r="P97" i="11"/>
  <c r="X97" i="11"/>
  <c r="Y97" i="11" s="1"/>
  <c r="AD97" i="11"/>
  <c r="X94" i="11" l="1"/>
  <c r="J94" i="11"/>
  <c r="AA95" i="11"/>
  <c r="S95" i="11"/>
  <c r="Y76" i="11"/>
  <c r="AC76" i="11" s="1"/>
  <c r="X88" i="11"/>
  <c r="Y88" i="11" s="1"/>
  <c r="AA76" i="11"/>
  <c r="AA96" i="11"/>
  <c r="F76" i="11"/>
  <c r="AB76" i="11"/>
  <c r="J76" i="11"/>
  <c r="J88" i="11"/>
  <c r="K88" i="11" s="1"/>
  <c r="S96" i="11"/>
  <c r="U96" i="11" s="1"/>
  <c r="U94" i="11" s="1"/>
  <c r="M96" i="11"/>
  <c r="AA87" i="11"/>
  <c r="E88" i="11"/>
  <c r="E96" i="11"/>
  <c r="S88" i="11"/>
  <c r="T88" i="11" s="1"/>
  <c r="M89" i="11"/>
  <c r="AA97" i="11"/>
  <c r="M95" i="11"/>
  <c r="AA89" i="11"/>
  <c r="S87" i="11"/>
  <c r="T87" i="11" s="1"/>
  <c r="M86" i="11"/>
  <c r="AA86" i="11"/>
  <c r="Z96" i="11"/>
  <c r="Z94" i="11" s="1"/>
  <c r="T89" i="11"/>
  <c r="AC89" i="11" s="1"/>
  <c r="AB89" i="11"/>
  <c r="F86" i="11"/>
  <c r="O86" i="11" s="1"/>
  <c r="N86" i="11"/>
  <c r="K96" i="11"/>
  <c r="Y87" i="11"/>
  <c r="F97" i="11"/>
  <c r="O97" i="11" s="1"/>
  <c r="N97" i="11"/>
  <c r="Y95" i="11"/>
  <c r="S93" i="11"/>
  <c r="AA93" i="11"/>
  <c r="S97" i="11"/>
  <c r="K95" i="11"/>
  <c r="E95" i="11"/>
  <c r="E89" i="11"/>
  <c r="S86" i="11"/>
  <c r="M94" i="11" l="1"/>
  <c r="K94" i="11"/>
  <c r="E94" i="11"/>
  <c r="AB95" i="11"/>
  <c r="S94" i="11"/>
  <c r="AA94" i="11"/>
  <c r="T95" i="11"/>
  <c r="AC95" i="11" s="1"/>
  <c r="AB96" i="11"/>
  <c r="M88" i="11"/>
  <c r="AC87" i="11"/>
  <c r="K76" i="11"/>
  <c r="N76" i="11"/>
  <c r="T96" i="11"/>
  <c r="AC88" i="11"/>
  <c r="AA88" i="11"/>
  <c r="Y96" i="11"/>
  <c r="Y94" i="11" s="1"/>
  <c r="AB87" i="11"/>
  <c r="G96" i="11"/>
  <c r="G94" i="11" s="1"/>
  <c r="N96" i="11"/>
  <c r="AB88" i="11"/>
  <c r="E93" i="11"/>
  <c r="M93" i="11"/>
  <c r="T97" i="11"/>
  <c r="AC97" i="11" s="1"/>
  <c r="AB97" i="11"/>
  <c r="AD96" i="11"/>
  <c r="AD94" i="11" s="1"/>
  <c r="T86" i="11"/>
  <c r="AC86" i="11" s="1"/>
  <c r="AB86" i="11"/>
  <c r="F89" i="11"/>
  <c r="O89" i="11" s="1"/>
  <c r="N89" i="11"/>
  <c r="F95" i="11"/>
  <c r="N95" i="11"/>
  <c r="AB93" i="11"/>
  <c r="T93" i="11"/>
  <c r="AC93" i="11" s="1"/>
  <c r="E87" i="11"/>
  <c r="M87" i="11"/>
  <c r="F88" i="11"/>
  <c r="O88" i="11" s="1"/>
  <c r="N88" i="11"/>
  <c r="N94" i="11" l="1"/>
  <c r="T94" i="11"/>
  <c r="AB94" i="11"/>
  <c r="O76" i="11"/>
  <c r="AC96" i="11"/>
  <c r="AC94" i="11" s="1"/>
  <c r="P96" i="11"/>
  <c r="P94" i="11" s="1"/>
  <c r="F96" i="11"/>
  <c r="O96" i="11" s="1"/>
  <c r="O95" i="11"/>
  <c r="F93" i="11"/>
  <c r="O93" i="11" s="1"/>
  <c r="N93" i="11"/>
  <c r="N87" i="11"/>
  <c r="F87" i="11"/>
  <c r="O87" i="11" s="1"/>
  <c r="F94" i="11" l="1"/>
  <c r="O94" i="11"/>
  <c r="E36" i="11" l="1"/>
  <c r="F36" i="11" s="1"/>
  <c r="J36" i="11"/>
  <c r="K36" i="11" s="1"/>
  <c r="P36" i="11"/>
  <c r="X36" i="11"/>
  <c r="Y36" i="11" s="1"/>
  <c r="AD36" i="11"/>
  <c r="J37" i="11"/>
  <c r="K37" i="11" s="1"/>
  <c r="P37" i="11"/>
  <c r="X37" i="11"/>
  <c r="Y37" i="11" s="1"/>
  <c r="AD37" i="11"/>
  <c r="E38" i="11"/>
  <c r="P38" i="11"/>
  <c r="X38" i="11"/>
  <c r="Y38" i="11" s="1"/>
  <c r="AD38" i="11"/>
  <c r="E39" i="11"/>
  <c r="J39" i="11"/>
  <c r="K39" i="11" s="1"/>
  <c r="P39" i="11"/>
  <c r="X39" i="11"/>
  <c r="Y39" i="11" s="1"/>
  <c r="AD39" i="11"/>
  <c r="E40" i="11"/>
  <c r="P40" i="11"/>
  <c r="X40" i="11"/>
  <c r="Y40" i="11" s="1"/>
  <c r="AD40" i="11"/>
  <c r="E41" i="11"/>
  <c r="J41" i="11"/>
  <c r="K41" i="11" s="1"/>
  <c r="P41" i="11"/>
  <c r="X41" i="11"/>
  <c r="Y41" i="11" s="1"/>
  <c r="AD41" i="11"/>
  <c r="E42" i="11"/>
  <c r="J42" i="11"/>
  <c r="K42" i="11" s="1"/>
  <c r="P42" i="11"/>
  <c r="X42" i="11"/>
  <c r="Y42" i="11" s="1"/>
  <c r="AD42" i="11"/>
  <c r="E43" i="11"/>
  <c r="J43" i="11"/>
  <c r="K43" i="11" s="1"/>
  <c r="P43" i="11"/>
  <c r="X43" i="11"/>
  <c r="Y43" i="11" s="1"/>
  <c r="AD43" i="11"/>
  <c r="E44" i="11"/>
  <c r="J44" i="11"/>
  <c r="K44" i="11" s="1"/>
  <c r="P44" i="11"/>
  <c r="X44" i="11"/>
  <c r="Y44" i="11" s="1"/>
  <c r="AD44" i="11"/>
  <c r="E45" i="11"/>
  <c r="F45" i="11" s="1"/>
  <c r="J45" i="11"/>
  <c r="K45" i="11" s="1"/>
  <c r="P45" i="11"/>
  <c r="X45" i="11"/>
  <c r="Y45" i="11" s="1"/>
  <c r="AD45" i="11"/>
  <c r="E46" i="11"/>
  <c r="J46" i="11"/>
  <c r="K46" i="11" s="1"/>
  <c r="P46" i="11"/>
  <c r="X46" i="11"/>
  <c r="Y46" i="11" s="1"/>
  <c r="AD46" i="11"/>
  <c r="E47" i="11"/>
  <c r="J47" i="11"/>
  <c r="K47" i="11" s="1"/>
  <c r="P47" i="11"/>
  <c r="X47" i="11"/>
  <c r="Y47" i="11" s="1"/>
  <c r="AD47" i="11"/>
  <c r="E48" i="11"/>
  <c r="P48" i="11"/>
  <c r="S48" i="11"/>
  <c r="T48" i="11" s="1"/>
  <c r="X48" i="11"/>
  <c r="AD48" i="11"/>
  <c r="E49" i="11"/>
  <c r="J49" i="11"/>
  <c r="K49" i="11" s="1"/>
  <c r="P49" i="11"/>
  <c r="S49" i="11"/>
  <c r="T49" i="11" s="1"/>
  <c r="X49" i="11"/>
  <c r="Y49" i="11" s="1"/>
  <c r="AD49" i="11"/>
  <c r="J50" i="11"/>
  <c r="K50" i="11" s="1"/>
  <c r="P50" i="11"/>
  <c r="S50" i="11"/>
  <c r="T50" i="11" s="1"/>
  <c r="X50" i="11"/>
  <c r="AD50" i="11"/>
  <c r="E51" i="11"/>
  <c r="J51" i="11"/>
  <c r="K51" i="11" s="1"/>
  <c r="P51" i="11"/>
  <c r="S51" i="11"/>
  <c r="T51" i="11" s="1"/>
  <c r="AD51" i="11"/>
  <c r="E52" i="11"/>
  <c r="P52" i="11"/>
  <c r="S52" i="11"/>
  <c r="T52" i="11" s="1"/>
  <c r="X52" i="11"/>
  <c r="Y52" i="11" s="1"/>
  <c r="AD52" i="11"/>
  <c r="E53" i="11"/>
  <c r="J53" i="11"/>
  <c r="K53" i="11" s="1"/>
  <c r="P53" i="11"/>
  <c r="S53" i="11"/>
  <c r="T53" i="11" s="1"/>
  <c r="X53" i="11"/>
  <c r="Y53" i="11" s="1"/>
  <c r="AD53" i="11"/>
  <c r="E54" i="11"/>
  <c r="J54" i="11"/>
  <c r="K54" i="11" s="1"/>
  <c r="P54" i="11"/>
  <c r="S54" i="11"/>
  <c r="T54" i="11" s="1"/>
  <c r="AD54" i="11"/>
  <c r="P56" i="11"/>
  <c r="AD56" i="11"/>
  <c r="J57" i="11"/>
  <c r="K57" i="11" s="1"/>
  <c r="P57" i="11"/>
  <c r="S57" i="11"/>
  <c r="T57" i="11" s="1"/>
  <c r="X57" i="11"/>
  <c r="AD57" i="11"/>
  <c r="E58" i="11"/>
  <c r="P58" i="11"/>
  <c r="S58" i="11"/>
  <c r="T58" i="11" s="1"/>
  <c r="AD58" i="11"/>
  <c r="E59" i="11"/>
  <c r="J59" i="11"/>
  <c r="K59" i="11" s="1"/>
  <c r="P59" i="11"/>
  <c r="S59" i="11"/>
  <c r="T59" i="11" s="1"/>
  <c r="X59" i="11"/>
  <c r="Y59" i="11" s="1"/>
  <c r="AD59" i="11"/>
  <c r="E60" i="11"/>
  <c r="J60" i="11"/>
  <c r="K60" i="11" s="1"/>
  <c r="P60" i="11"/>
  <c r="S60" i="11"/>
  <c r="T60" i="11" s="1"/>
  <c r="X60" i="11"/>
  <c r="Y60" i="11" s="1"/>
  <c r="AD60" i="11"/>
  <c r="J61" i="11"/>
  <c r="K61" i="11" s="1"/>
  <c r="P61" i="11"/>
  <c r="S61" i="11"/>
  <c r="T61" i="11" s="1"/>
  <c r="X61" i="11"/>
  <c r="AD61" i="11"/>
  <c r="E62" i="11"/>
  <c r="J62" i="11"/>
  <c r="K62" i="11" s="1"/>
  <c r="P62" i="11"/>
  <c r="S62" i="11"/>
  <c r="T62" i="11" s="1"/>
  <c r="AD62" i="11"/>
  <c r="E63" i="11"/>
  <c r="P63" i="11"/>
  <c r="S63" i="11"/>
  <c r="X63" i="11"/>
  <c r="Y63" i="11" s="1"/>
  <c r="AD63" i="11"/>
  <c r="J64" i="11"/>
  <c r="P64" i="11"/>
  <c r="S64" i="11"/>
  <c r="X64" i="11"/>
  <c r="Y64" i="11" s="1"/>
  <c r="AD64" i="11"/>
  <c r="E65" i="11"/>
  <c r="F65" i="11" s="1"/>
  <c r="J65" i="11"/>
  <c r="P65" i="11"/>
  <c r="S65" i="11"/>
  <c r="X65" i="11"/>
  <c r="Y65" i="11" s="1"/>
  <c r="AD65" i="11"/>
  <c r="J66" i="11"/>
  <c r="P66" i="11"/>
  <c r="S66" i="11"/>
  <c r="X66" i="11"/>
  <c r="Y66" i="11" s="1"/>
  <c r="AD66" i="11"/>
  <c r="E67" i="11"/>
  <c r="F67" i="11" s="1"/>
  <c r="J67" i="11"/>
  <c r="P67" i="11"/>
  <c r="S67" i="11"/>
  <c r="X67" i="11"/>
  <c r="Y67" i="11" s="1"/>
  <c r="AD67" i="11"/>
  <c r="E68" i="11"/>
  <c r="F68" i="11" s="1"/>
  <c r="J68" i="11"/>
  <c r="P68" i="11"/>
  <c r="S68" i="11"/>
  <c r="X68" i="11"/>
  <c r="Y68" i="11" s="1"/>
  <c r="AD68" i="11"/>
  <c r="E69" i="11"/>
  <c r="F69" i="11" s="1"/>
  <c r="J69" i="11"/>
  <c r="P69" i="11"/>
  <c r="S69" i="11"/>
  <c r="X69" i="11"/>
  <c r="Y69" i="11" s="1"/>
  <c r="AD69" i="11"/>
  <c r="E70" i="11"/>
  <c r="F70" i="11" s="1"/>
  <c r="J70" i="11"/>
  <c r="P70" i="11"/>
  <c r="S70" i="11"/>
  <c r="X70" i="11"/>
  <c r="Y70" i="11" s="1"/>
  <c r="AD70" i="11"/>
  <c r="E71" i="11"/>
  <c r="F71" i="11" s="1"/>
  <c r="J71" i="11"/>
  <c r="P71" i="11"/>
  <c r="S71" i="11"/>
  <c r="X71" i="11"/>
  <c r="Y71" i="11" s="1"/>
  <c r="AD71" i="11"/>
  <c r="E72" i="11"/>
  <c r="F72" i="11" s="1"/>
  <c r="J72" i="11"/>
  <c r="P72" i="11"/>
  <c r="S72" i="11"/>
  <c r="X72" i="11"/>
  <c r="Y72" i="11" s="1"/>
  <c r="AD72" i="11"/>
  <c r="E73" i="11"/>
  <c r="F73" i="11" s="1"/>
  <c r="J73" i="11"/>
  <c r="P73" i="11"/>
  <c r="S73" i="11"/>
  <c r="X73" i="11"/>
  <c r="Y73" i="11" s="1"/>
  <c r="AD73" i="11"/>
  <c r="J74" i="11"/>
  <c r="P74" i="11"/>
  <c r="S74" i="11"/>
  <c r="X74" i="11"/>
  <c r="Y74" i="11" s="1"/>
  <c r="AD74" i="11"/>
  <c r="E75" i="11"/>
  <c r="F75" i="11" s="1"/>
  <c r="J75" i="11"/>
  <c r="P75" i="11"/>
  <c r="S75" i="11"/>
  <c r="X75" i="11"/>
  <c r="Y75" i="11" s="1"/>
  <c r="AD75" i="11"/>
  <c r="J78" i="11"/>
  <c r="X78" i="11"/>
  <c r="E79" i="11"/>
  <c r="F79" i="11" s="1"/>
  <c r="J79" i="11"/>
  <c r="P79" i="11"/>
  <c r="X79" i="11"/>
  <c r="Y79" i="11" s="1"/>
  <c r="AD79" i="11"/>
  <c r="E80" i="11"/>
  <c r="F80" i="11" s="1"/>
  <c r="J80" i="11"/>
  <c r="K80" i="11" s="1"/>
  <c r="P80" i="11"/>
  <c r="X80" i="11"/>
  <c r="Y80" i="11" s="1"/>
  <c r="AD80" i="11"/>
  <c r="E81" i="11"/>
  <c r="F81" i="11" s="1"/>
  <c r="J81" i="11"/>
  <c r="K81" i="11" s="1"/>
  <c r="P81" i="11"/>
  <c r="S81" i="11"/>
  <c r="X81" i="11"/>
  <c r="Y81" i="11" s="1"/>
  <c r="AD81" i="11"/>
  <c r="J83" i="11"/>
  <c r="K83" i="11" s="1"/>
  <c r="P83" i="11"/>
  <c r="S83" i="11"/>
  <c r="X83" i="11"/>
  <c r="Y83" i="11" s="1"/>
  <c r="AD83" i="11"/>
  <c r="E85" i="11"/>
  <c r="F85" i="11" s="1"/>
  <c r="J85" i="11"/>
  <c r="K85" i="11" s="1"/>
  <c r="P85" i="11"/>
  <c r="X85" i="11"/>
  <c r="Y85" i="11" s="1"/>
  <c r="AD85" i="11"/>
  <c r="X77" i="11" l="1"/>
  <c r="J77" i="11"/>
  <c r="AD55" i="11"/>
  <c r="P55" i="11"/>
  <c r="J56" i="11"/>
  <c r="X56" i="11"/>
  <c r="E56" i="11"/>
  <c r="S56" i="11"/>
  <c r="S55" i="11" s="1"/>
  <c r="M71" i="11"/>
  <c r="M37" i="11"/>
  <c r="M73" i="11"/>
  <c r="M69" i="11"/>
  <c r="M52" i="11"/>
  <c r="M66" i="11"/>
  <c r="J52" i="11"/>
  <c r="K52" i="11" s="1"/>
  <c r="E37" i="11"/>
  <c r="F37" i="11" s="1"/>
  <c r="O37" i="11" s="1"/>
  <c r="M78" i="11"/>
  <c r="M72" i="11"/>
  <c r="M64" i="11"/>
  <c r="AA52" i="11"/>
  <c r="M48" i="11"/>
  <c r="M79" i="11"/>
  <c r="M58" i="11"/>
  <c r="N54" i="11"/>
  <c r="F54" i="11"/>
  <c r="O54" i="11" s="1"/>
  <c r="Y48" i="11"/>
  <c r="AC48" i="11" s="1"/>
  <c r="AB48" i="11"/>
  <c r="N81" i="11"/>
  <c r="M74" i="11"/>
  <c r="M65" i="11"/>
  <c r="E64" i="11"/>
  <c r="F64" i="11" s="1"/>
  <c r="AA54" i="11"/>
  <c r="M54" i="11"/>
  <c r="AA48" i="11"/>
  <c r="N42" i="11"/>
  <c r="M40" i="11"/>
  <c r="M38" i="11"/>
  <c r="M36" i="11"/>
  <c r="M81" i="11"/>
  <c r="M47" i="11"/>
  <c r="M45" i="11"/>
  <c r="N39" i="11"/>
  <c r="AA38" i="11"/>
  <c r="M83" i="11"/>
  <c r="M70" i="11"/>
  <c r="M68" i="11"/>
  <c r="M63" i="11"/>
  <c r="AA62" i="11"/>
  <c r="M62" i="11"/>
  <c r="M39" i="11"/>
  <c r="N51" i="11"/>
  <c r="F51" i="11"/>
  <c r="O51" i="11" s="1"/>
  <c r="N41" i="11"/>
  <c r="F41" i="11"/>
  <c r="O41" i="11" s="1"/>
  <c r="AA85" i="11"/>
  <c r="E83" i="11"/>
  <c r="E78" i="11"/>
  <c r="M75" i="11"/>
  <c r="E74" i="11"/>
  <c r="F74" i="11" s="1"/>
  <c r="M67" i="11"/>
  <c r="E66" i="11"/>
  <c r="F66" i="11" s="1"/>
  <c r="J63" i="11"/>
  <c r="K63" i="11" s="1"/>
  <c r="M61" i="11"/>
  <c r="M59" i="11"/>
  <c r="J58" i="11"/>
  <c r="K58" i="11" s="1"/>
  <c r="AA56" i="11"/>
  <c r="AA53" i="11"/>
  <c r="AA51" i="11"/>
  <c r="M51" i="11"/>
  <c r="AA49" i="11"/>
  <c r="M46" i="11"/>
  <c r="M43" i="11"/>
  <c r="M41" i="11"/>
  <c r="J40" i="11"/>
  <c r="K40" i="11" s="1"/>
  <c r="AA37" i="11"/>
  <c r="J48" i="11"/>
  <c r="K48" i="11" s="1"/>
  <c r="M44" i="11"/>
  <c r="M42" i="11"/>
  <c r="J38" i="11"/>
  <c r="K38" i="11" s="1"/>
  <c r="AA80" i="11"/>
  <c r="AA60" i="11"/>
  <c r="M57" i="11"/>
  <c r="M50" i="11"/>
  <c r="AA83" i="11"/>
  <c r="AA81" i="11"/>
  <c r="Z78" i="11"/>
  <c r="L78" i="11"/>
  <c r="AA59" i="11"/>
  <c r="AA58" i="11"/>
  <c r="N46" i="11"/>
  <c r="N45" i="11"/>
  <c r="AA36" i="11"/>
  <c r="AC59" i="11"/>
  <c r="O80" i="11"/>
  <c r="O45" i="11"/>
  <c r="AC60" i="11"/>
  <c r="AC52" i="11"/>
  <c r="AC53" i="11"/>
  <c r="AC49" i="11"/>
  <c r="O85" i="11"/>
  <c r="N62" i="11"/>
  <c r="N59" i="11"/>
  <c r="N43" i="11"/>
  <c r="O36" i="11"/>
  <c r="N47" i="11"/>
  <c r="N44" i="11"/>
  <c r="F62" i="11"/>
  <c r="O62" i="11" s="1"/>
  <c r="F58" i="11"/>
  <c r="F47" i="11"/>
  <c r="O47" i="11" s="1"/>
  <c r="F43" i="11"/>
  <c r="O43" i="11" s="1"/>
  <c r="F39" i="11"/>
  <c r="O39" i="11" s="1"/>
  <c r="F38" i="11"/>
  <c r="S85" i="11"/>
  <c r="M85" i="11"/>
  <c r="O81" i="11"/>
  <c r="S80" i="11"/>
  <c r="M80" i="11"/>
  <c r="AB75" i="11"/>
  <c r="T75" i="11"/>
  <c r="AC75" i="11" s="1"/>
  <c r="AB73" i="11"/>
  <c r="T73" i="11"/>
  <c r="AC73" i="11" s="1"/>
  <c r="AB71" i="11"/>
  <c r="T71" i="11"/>
  <c r="AC71" i="11" s="1"/>
  <c r="AB69" i="11"/>
  <c r="T69" i="11"/>
  <c r="AC69" i="11" s="1"/>
  <c r="AB67" i="11"/>
  <c r="T67" i="11"/>
  <c r="AC67" i="11" s="1"/>
  <c r="AB65" i="11"/>
  <c r="T65" i="11"/>
  <c r="AC65" i="11" s="1"/>
  <c r="AB63" i="11"/>
  <c r="T63" i="11"/>
  <c r="AC63" i="11" s="1"/>
  <c r="N60" i="11"/>
  <c r="F60" i="11"/>
  <c r="O60" i="11" s="1"/>
  <c r="Y50" i="11"/>
  <c r="AB50" i="11"/>
  <c r="K79" i="11"/>
  <c r="O79" i="11" s="1"/>
  <c r="N79" i="11"/>
  <c r="S78" i="11"/>
  <c r="AA78" i="11"/>
  <c r="K74" i="11"/>
  <c r="K72" i="11"/>
  <c r="O72" i="11" s="1"/>
  <c r="N72" i="11"/>
  <c r="K70" i="11"/>
  <c r="O70" i="11" s="1"/>
  <c r="N70" i="11"/>
  <c r="K68" i="11"/>
  <c r="O68" i="11" s="1"/>
  <c r="N68" i="11"/>
  <c r="K66" i="11"/>
  <c r="K64" i="11"/>
  <c r="Y61" i="11"/>
  <c r="AC61" i="11" s="1"/>
  <c r="AB61" i="11"/>
  <c r="F56" i="11"/>
  <c r="AB83" i="11"/>
  <c r="T83" i="11"/>
  <c r="AC83" i="11" s="1"/>
  <c r="AB81" i="11"/>
  <c r="T81" i="11"/>
  <c r="AC81" i="11" s="1"/>
  <c r="S79" i="11"/>
  <c r="AA79" i="11"/>
  <c r="AB74" i="11"/>
  <c r="T74" i="11"/>
  <c r="AC74" i="11" s="1"/>
  <c r="AB72" i="11"/>
  <c r="T72" i="11"/>
  <c r="AC72" i="11" s="1"/>
  <c r="AB70" i="11"/>
  <c r="T70" i="11"/>
  <c r="AC70" i="11" s="1"/>
  <c r="AB68" i="11"/>
  <c r="T68" i="11"/>
  <c r="AC68" i="11" s="1"/>
  <c r="AB66" i="11"/>
  <c r="T66" i="11"/>
  <c r="AC66" i="11" s="1"/>
  <c r="AB64" i="11"/>
  <c r="T64" i="11"/>
  <c r="AC64" i="11" s="1"/>
  <c r="Y57" i="11"/>
  <c r="AB57" i="11"/>
  <c r="N53" i="11"/>
  <c r="F53" i="11"/>
  <c r="O53" i="11" s="1"/>
  <c r="N85" i="11"/>
  <c r="N80" i="11"/>
  <c r="K75" i="11"/>
  <c r="O75" i="11" s="1"/>
  <c r="N75" i="11"/>
  <c r="K73" i="11"/>
  <c r="O73" i="11" s="1"/>
  <c r="N73" i="11"/>
  <c r="K71" i="11"/>
  <c r="O71" i="11" s="1"/>
  <c r="N71" i="11"/>
  <c r="K69" i="11"/>
  <c r="O69" i="11" s="1"/>
  <c r="N69" i="11"/>
  <c r="K67" i="11"/>
  <c r="O67" i="11" s="1"/>
  <c r="N67" i="11"/>
  <c r="K65" i="11"/>
  <c r="O65" i="11" s="1"/>
  <c r="N65" i="11"/>
  <c r="N49" i="11"/>
  <c r="F49" i="11"/>
  <c r="O49" i="11" s="1"/>
  <c r="AA75" i="11"/>
  <c r="AA74" i="11"/>
  <c r="AA73" i="11"/>
  <c r="AA72" i="11"/>
  <c r="AA71" i="11"/>
  <c r="AA70" i="11"/>
  <c r="AA69" i="11"/>
  <c r="AA68" i="11"/>
  <c r="AA67" i="11"/>
  <c r="AA66" i="11"/>
  <c r="AA65" i="11"/>
  <c r="AA64" i="11"/>
  <c r="AA63" i="11"/>
  <c r="X62" i="11"/>
  <c r="AA61" i="11"/>
  <c r="E61" i="11"/>
  <c r="AB60" i="11"/>
  <c r="M60" i="11"/>
  <c r="X58" i="11"/>
  <c r="AA57" i="11"/>
  <c r="E57" i="11"/>
  <c r="M56" i="11"/>
  <c r="X54" i="11"/>
  <c r="AB53" i="11"/>
  <c r="M53" i="11"/>
  <c r="X51" i="11"/>
  <c r="AA50" i="11"/>
  <c r="E50" i="11"/>
  <c r="AB49" i="11"/>
  <c r="M49" i="11"/>
  <c r="F48" i="11"/>
  <c r="AA47" i="11"/>
  <c r="S47" i="11"/>
  <c r="F46" i="11"/>
  <c r="O46" i="11" s="1"/>
  <c r="AA45" i="11"/>
  <c r="S45" i="11"/>
  <c r="F44" i="11"/>
  <c r="O44" i="11" s="1"/>
  <c r="AA43" i="11"/>
  <c r="S43" i="11"/>
  <c r="F42" i="11"/>
  <c r="O42" i="11" s="1"/>
  <c r="AA41" i="11"/>
  <c r="S41" i="11"/>
  <c r="F40" i="11"/>
  <c r="F63" i="11"/>
  <c r="AB59" i="11"/>
  <c r="F59" i="11"/>
  <c r="O59" i="11" s="1"/>
  <c r="AB52" i="11"/>
  <c r="F52" i="11"/>
  <c r="AA46" i="11"/>
  <c r="S46" i="11"/>
  <c r="AA44" i="11"/>
  <c r="S44" i="11"/>
  <c r="AA42" i="11"/>
  <c r="S42" i="11"/>
  <c r="AA40" i="11"/>
  <c r="S40" i="11"/>
  <c r="AA39" i="11"/>
  <c r="S39" i="11"/>
  <c r="S38" i="11"/>
  <c r="S37" i="11"/>
  <c r="S36" i="11"/>
  <c r="N36" i="11"/>
  <c r="O52" i="11" l="1"/>
  <c r="AB56" i="11"/>
  <c r="AA77" i="11"/>
  <c r="L77" i="11"/>
  <c r="L32" i="11" s="1"/>
  <c r="O64" i="11"/>
  <c r="S77" i="11"/>
  <c r="Z77" i="11"/>
  <c r="Z32" i="11" s="1"/>
  <c r="E77" i="11"/>
  <c r="M77" i="11"/>
  <c r="M55" i="11"/>
  <c r="X55" i="11"/>
  <c r="AA55" i="11"/>
  <c r="N78" i="11"/>
  <c r="J55" i="11"/>
  <c r="N56" i="11"/>
  <c r="E55" i="11"/>
  <c r="T56" i="11"/>
  <c r="T55" i="11" s="1"/>
  <c r="Y56" i="11"/>
  <c r="K56" i="11"/>
  <c r="K55" i="11" s="1"/>
  <c r="N74" i="11"/>
  <c r="K78" i="11"/>
  <c r="K77" i="11" s="1"/>
  <c r="N38" i="11"/>
  <c r="N37" i="11"/>
  <c r="N63" i="11"/>
  <c r="N40" i="11"/>
  <c r="N64" i="11"/>
  <c r="O38" i="11"/>
  <c r="O58" i="11"/>
  <c r="N52" i="11"/>
  <c r="N66" i="11"/>
  <c r="O48" i="11"/>
  <c r="O66" i="11"/>
  <c r="O74" i="11"/>
  <c r="N58" i="11"/>
  <c r="N48" i="11"/>
  <c r="F83" i="11"/>
  <c r="O83" i="11" s="1"/>
  <c r="N83" i="11"/>
  <c r="U78" i="11"/>
  <c r="U77" i="11" s="1"/>
  <c r="O63" i="11"/>
  <c r="Y78" i="11"/>
  <c r="Y77" i="11" s="1"/>
  <c r="G78" i="11"/>
  <c r="AC57" i="11"/>
  <c r="O56" i="11"/>
  <c r="T38" i="11"/>
  <c r="AC38" i="11" s="1"/>
  <c r="AB38" i="11"/>
  <c r="T47" i="11"/>
  <c r="AC47" i="11" s="1"/>
  <c r="AB47" i="11"/>
  <c r="Y54" i="11"/>
  <c r="AC54" i="11" s="1"/>
  <c r="AB54" i="11"/>
  <c r="N61" i="11"/>
  <c r="F61" i="11"/>
  <c r="O61" i="11" s="1"/>
  <c r="T39" i="11"/>
  <c r="AC39" i="11" s="1"/>
  <c r="AB39" i="11"/>
  <c r="T42" i="11"/>
  <c r="AC42" i="11" s="1"/>
  <c r="AB42" i="11"/>
  <c r="T46" i="11"/>
  <c r="AC46" i="11" s="1"/>
  <c r="AB46" i="11"/>
  <c r="T45" i="11"/>
  <c r="AC45" i="11" s="1"/>
  <c r="AB45" i="11"/>
  <c r="N50" i="11"/>
  <c r="F50" i="11"/>
  <c r="O50" i="11" s="1"/>
  <c r="Y58" i="11"/>
  <c r="AC58" i="11" s="1"/>
  <c r="AB58" i="11"/>
  <c r="AB80" i="11"/>
  <c r="T80" i="11"/>
  <c r="AC80" i="11" s="1"/>
  <c r="T36" i="11"/>
  <c r="AB36" i="11"/>
  <c r="O40" i="11"/>
  <c r="T43" i="11"/>
  <c r="AC43" i="11" s="1"/>
  <c r="AB43" i="11"/>
  <c r="Y62" i="11"/>
  <c r="AC62" i="11" s="1"/>
  <c r="AB62" i="11"/>
  <c r="T37" i="11"/>
  <c r="AC37" i="11" s="1"/>
  <c r="AB37" i="11"/>
  <c r="T40" i="11"/>
  <c r="AC40" i="11" s="1"/>
  <c r="AB40" i="11"/>
  <c r="T44" i="11"/>
  <c r="AC44" i="11" s="1"/>
  <c r="AB44" i="11"/>
  <c r="T41" i="11"/>
  <c r="AC41" i="11" s="1"/>
  <c r="AB41" i="11"/>
  <c r="Y51" i="11"/>
  <c r="AC51" i="11" s="1"/>
  <c r="AB51" i="11"/>
  <c r="N57" i="11"/>
  <c r="F57" i="11"/>
  <c r="O57" i="11" s="1"/>
  <c r="AB79" i="11"/>
  <c r="T79" i="11"/>
  <c r="AC79" i="11" s="1"/>
  <c r="AB78" i="11"/>
  <c r="AC50" i="11"/>
  <c r="AB85" i="11"/>
  <c r="T85" i="11"/>
  <c r="AC85" i="11" s="1"/>
  <c r="AB77" i="11" l="1"/>
  <c r="G77" i="11"/>
  <c r="G32" i="11" s="1"/>
  <c r="N77" i="11"/>
  <c r="AB55" i="11"/>
  <c r="O55" i="11"/>
  <c r="T78" i="11"/>
  <c r="T77" i="11" s="1"/>
  <c r="U32" i="11"/>
  <c r="Y55" i="11"/>
  <c r="F55" i="11"/>
  <c r="N55" i="11"/>
  <c r="AC56" i="11"/>
  <c r="AC55" i="11" s="1"/>
  <c r="P78" i="11"/>
  <c r="P77" i="11" s="1"/>
  <c r="AD78" i="11"/>
  <c r="AD77" i="11" s="1"/>
  <c r="F78" i="11"/>
  <c r="F77" i="11" s="1"/>
  <c r="AC36" i="11"/>
  <c r="AC78" i="11" l="1"/>
  <c r="AC77" i="11" s="1"/>
  <c r="O78" i="11"/>
  <c r="O77" i="11" s="1"/>
  <c r="AD35" i="11"/>
  <c r="AD34" i="11" s="1"/>
  <c r="AD32" i="11" s="1"/>
  <c r="P35" i="11"/>
  <c r="P34" i="11" s="1"/>
  <c r="P32" i="11" s="1"/>
  <c r="X31" i="11"/>
  <c r="Z31" i="11" s="1"/>
  <c r="S31" i="11"/>
  <c r="E31" i="11"/>
  <c r="G31" i="11" s="1"/>
  <c r="X30" i="11"/>
  <c r="Z30" i="11" s="1"/>
  <c r="S30" i="11"/>
  <c r="J30" i="11"/>
  <c r="L30" i="11" s="1"/>
  <c r="E30" i="11"/>
  <c r="AD29" i="11"/>
  <c r="X29" i="11"/>
  <c r="Y29" i="11" s="1"/>
  <c r="S29" i="11"/>
  <c r="P29" i="11"/>
  <c r="J29" i="11"/>
  <c r="K29" i="11" s="1"/>
  <c r="AD28" i="11"/>
  <c r="X28" i="11"/>
  <c r="Y28" i="11" s="1"/>
  <c r="S28" i="11"/>
  <c r="T28" i="11" s="1"/>
  <c r="P28" i="11"/>
  <c r="J28" i="11"/>
  <c r="K28" i="11" s="1"/>
  <c r="E28" i="11"/>
  <c r="AD27" i="11"/>
  <c r="X27" i="11"/>
  <c r="Y27" i="11" s="1"/>
  <c r="S27" i="11"/>
  <c r="P27" i="11"/>
  <c r="J27" i="11"/>
  <c r="K27" i="11" s="1"/>
  <c r="AD26" i="11"/>
  <c r="X26" i="11"/>
  <c r="Y26" i="11" s="1"/>
  <c r="S26" i="11"/>
  <c r="T26" i="11" s="1"/>
  <c r="P26" i="11"/>
  <c r="J26" i="11"/>
  <c r="K26" i="11" s="1"/>
  <c r="E26" i="11"/>
  <c r="AD25" i="11"/>
  <c r="X25" i="11"/>
  <c r="S25" i="11"/>
  <c r="P25" i="11"/>
  <c r="J25" i="11"/>
  <c r="E25" i="11"/>
  <c r="AD23" i="11"/>
  <c r="X23" i="11"/>
  <c r="Y23" i="11" s="1"/>
  <c r="S23" i="11"/>
  <c r="P23" i="11"/>
  <c r="J23" i="11"/>
  <c r="K23" i="11" s="1"/>
  <c r="AD22" i="11"/>
  <c r="X22" i="11"/>
  <c r="Y22" i="11" s="1"/>
  <c r="S22" i="11"/>
  <c r="P22" i="11"/>
  <c r="J22" i="11"/>
  <c r="K22" i="11" s="1"/>
  <c r="AD21" i="11"/>
  <c r="X21" i="11"/>
  <c r="Y21" i="11" s="1"/>
  <c r="S21" i="11"/>
  <c r="P21" i="11"/>
  <c r="J21" i="11"/>
  <c r="K21" i="11" s="1"/>
  <c r="AD20" i="11"/>
  <c r="X20" i="11"/>
  <c r="Y20" i="11" s="1"/>
  <c r="S20" i="11"/>
  <c r="P20" i="11"/>
  <c r="J20" i="11"/>
  <c r="K20" i="11" s="1"/>
  <c r="AD19" i="11"/>
  <c r="X19" i="11"/>
  <c r="Y19" i="11" s="1"/>
  <c r="S19" i="11"/>
  <c r="P19" i="11"/>
  <c r="E19" i="11"/>
  <c r="AD18" i="11"/>
  <c r="X18" i="11"/>
  <c r="S18" i="11"/>
  <c r="P18" i="11"/>
  <c r="J18" i="11"/>
  <c r="Z24" i="11" l="1"/>
  <c r="Z15" i="11" s="1"/>
  <c r="Z98" i="11" s="1"/>
  <c r="Z108" i="11" s="1"/>
  <c r="Z116" i="11" s="1"/>
  <c r="P16" i="11"/>
  <c r="S16" i="11"/>
  <c r="AD16" i="11"/>
  <c r="X24" i="11"/>
  <c r="X16" i="11"/>
  <c r="K25" i="11"/>
  <c r="S24" i="11"/>
  <c r="E35" i="11"/>
  <c r="E34" i="11" s="1"/>
  <c r="E32" i="11" s="1"/>
  <c r="J35" i="11"/>
  <c r="J34" i="11" s="1"/>
  <c r="J32" i="11" s="1"/>
  <c r="S35" i="11"/>
  <c r="S34" i="11" s="1"/>
  <c r="S32" i="11" s="1"/>
  <c r="M18" i="11"/>
  <c r="M20" i="11"/>
  <c r="M22" i="11"/>
  <c r="M27" i="11"/>
  <c r="M29" i="11"/>
  <c r="M21" i="11"/>
  <c r="M31" i="11"/>
  <c r="AB21" i="11"/>
  <c r="U30" i="11"/>
  <c r="K18" i="11"/>
  <c r="Y25" i="11"/>
  <c r="M30" i="11"/>
  <c r="X35" i="11"/>
  <c r="X34" i="11" s="1"/>
  <c r="X32" i="11" s="1"/>
  <c r="AB19" i="11"/>
  <c r="M23" i="11"/>
  <c r="AB23" i="11"/>
  <c r="G30" i="11"/>
  <c r="J19" i="11"/>
  <c r="K19" i="11" s="1"/>
  <c r="AB25" i="11"/>
  <c r="AC28" i="11"/>
  <c r="AB29" i="11"/>
  <c r="Y30" i="11"/>
  <c r="AC26" i="11"/>
  <c r="AB27" i="11"/>
  <c r="Y18" i="11"/>
  <c r="Y16" i="11" s="1"/>
  <c r="N26" i="11"/>
  <c r="F26" i="11"/>
  <c r="O26" i="11" s="1"/>
  <c r="N28" i="11"/>
  <c r="F28" i="11"/>
  <c r="O28" i="11" s="1"/>
  <c r="AB20" i="11"/>
  <c r="F19" i="11"/>
  <c r="AB18" i="11"/>
  <c r="AB22" i="11"/>
  <c r="N25" i="11"/>
  <c r="F25" i="11"/>
  <c r="U31" i="11"/>
  <c r="AD31" i="11" s="1"/>
  <c r="AB31" i="11"/>
  <c r="E18" i="11"/>
  <c r="E20" i="11"/>
  <c r="AA20" i="11"/>
  <c r="E21" i="11"/>
  <c r="E22" i="11"/>
  <c r="AA22" i="11"/>
  <c r="E23" i="11"/>
  <c r="AA23" i="11"/>
  <c r="M25" i="11"/>
  <c r="T25" i="11"/>
  <c r="M26" i="11"/>
  <c r="AB26" i="11"/>
  <c r="T27" i="11"/>
  <c r="AC27" i="11" s="1"/>
  <c r="M28" i="11"/>
  <c r="AB28" i="11"/>
  <c r="K30" i="11"/>
  <c r="AA31" i="11"/>
  <c r="T18" i="11"/>
  <c r="M19" i="11"/>
  <c r="T19" i="11"/>
  <c r="AC19" i="11" s="1"/>
  <c r="T20" i="11"/>
  <c r="AC20" i="11" s="1"/>
  <c r="T21" i="11"/>
  <c r="AC21" i="11" s="1"/>
  <c r="T22" i="11"/>
  <c r="AC22" i="11" s="1"/>
  <c r="T23" i="11"/>
  <c r="AC23" i="11" s="1"/>
  <c r="AB30" i="11"/>
  <c r="J31" i="11"/>
  <c r="J24" i="11" s="1"/>
  <c r="M35" i="11"/>
  <c r="M34" i="11" s="1"/>
  <c r="M32" i="11" s="1"/>
  <c r="AA35" i="11"/>
  <c r="AA34" i="11" s="1"/>
  <c r="AA32" i="11" s="1"/>
  <c r="AA25" i="11"/>
  <c r="AA26" i="11"/>
  <c r="E27" i="11"/>
  <c r="AA27" i="11"/>
  <c r="AA28" i="11"/>
  <c r="E29" i="11"/>
  <c r="AA29" i="11"/>
  <c r="AA30" i="11"/>
  <c r="F31" i="11"/>
  <c r="Y31" i="11"/>
  <c r="AA18" i="11"/>
  <c r="AA19" i="11"/>
  <c r="AA21" i="11"/>
  <c r="T29" i="11"/>
  <c r="AC29" i="11" s="1"/>
  <c r="N30" i="11"/>
  <c r="S15" i="11" l="1"/>
  <c r="S98" i="11" s="1"/>
  <c r="S108" i="11" s="1"/>
  <c r="AA24" i="11"/>
  <c r="X15" i="11"/>
  <c r="X98" i="11" s="1"/>
  <c r="X108" i="11" s="1"/>
  <c r="E24" i="11"/>
  <c r="T30" i="11"/>
  <c r="AC30" i="11" s="1"/>
  <c r="U24" i="11"/>
  <c r="U15" i="11" s="1"/>
  <c r="U98" i="11" s="1"/>
  <c r="U108" i="11" s="1"/>
  <c r="U116" i="11" s="1"/>
  <c r="M16" i="11"/>
  <c r="T16" i="11"/>
  <c r="M24" i="11"/>
  <c r="E16" i="11"/>
  <c r="AB24" i="11"/>
  <c r="Y24" i="11"/>
  <c r="Y15" i="11" s="1"/>
  <c r="K16" i="11"/>
  <c r="AA16" i="11"/>
  <c r="AB16" i="11"/>
  <c r="G24" i="11"/>
  <c r="G15" i="11" s="1"/>
  <c r="G98" i="11" s="1"/>
  <c r="G108" i="11" s="1"/>
  <c r="G116" i="11" s="1"/>
  <c r="J16" i="11"/>
  <c r="J15" i="11" s="1"/>
  <c r="J98" i="11" s="1"/>
  <c r="J108" i="11" s="1"/>
  <c r="N35" i="11"/>
  <c r="N34" i="11" s="1"/>
  <c r="N32" i="11" s="1"/>
  <c r="N19" i="11"/>
  <c r="P30" i="11"/>
  <c r="K35" i="11"/>
  <c r="K34" i="11" s="1"/>
  <c r="K32" i="11" s="1"/>
  <c r="AD30" i="11"/>
  <c r="T35" i="11"/>
  <c r="T34" i="11" s="1"/>
  <c r="T32" i="11" s="1"/>
  <c r="F35" i="11"/>
  <c r="F34" i="11" s="1"/>
  <c r="F32" i="11" s="1"/>
  <c r="AB35" i="11"/>
  <c r="AB34" i="11" s="1"/>
  <c r="AB32" i="11" s="1"/>
  <c r="Y35" i="11"/>
  <c r="Y34" i="11" s="1"/>
  <c r="Y32" i="11" s="1"/>
  <c r="O19" i="11"/>
  <c r="F30" i="11"/>
  <c r="O30" i="11" s="1"/>
  <c r="N23" i="11"/>
  <c r="F23" i="11"/>
  <c r="O23" i="11" s="1"/>
  <c r="N21" i="11"/>
  <c r="F21" i="11"/>
  <c r="O21" i="11" s="1"/>
  <c r="AC25" i="11"/>
  <c r="N18" i="11"/>
  <c r="F18" i="11"/>
  <c r="O25" i="11"/>
  <c r="N29" i="11"/>
  <c r="F29" i="11"/>
  <c r="O29" i="11" s="1"/>
  <c r="N27" i="11"/>
  <c r="F27" i="11"/>
  <c r="O27" i="11" s="1"/>
  <c r="L31" i="11"/>
  <c r="L24" i="11" s="1"/>
  <c r="L15" i="11" s="1"/>
  <c r="L98" i="11" s="1"/>
  <c r="L108" i="11" s="1"/>
  <c r="L116" i="11" s="1"/>
  <c r="AC18" i="11"/>
  <c r="AC16" i="11" s="1"/>
  <c r="N31" i="11"/>
  <c r="N22" i="11"/>
  <c r="F22" i="11"/>
  <c r="O22" i="11" s="1"/>
  <c r="N20" i="11"/>
  <c r="F20" i="11"/>
  <c r="O20" i="11" s="1"/>
  <c r="T31" i="11"/>
  <c r="AC31" i="11" s="1"/>
  <c r="E15" i="11" l="1"/>
  <c r="E98" i="11" s="1"/>
  <c r="E108" i="11" s="1"/>
  <c r="AA15" i="11"/>
  <c r="AA98" i="11" s="1"/>
  <c r="AA108" i="11" s="1"/>
  <c r="N24" i="11"/>
  <c r="M15" i="11"/>
  <c r="M98" i="11" s="1"/>
  <c r="M108" i="11" s="1"/>
  <c r="Y98" i="11"/>
  <c r="Y108" i="11" s="1"/>
  <c r="F24" i="11"/>
  <c r="F16" i="11"/>
  <c r="AB15" i="11"/>
  <c r="AB98" i="11" s="1"/>
  <c r="AB108" i="11" s="1"/>
  <c r="T24" i="11"/>
  <c r="T15" i="11" s="1"/>
  <c r="T98" i="11" s="1"/>
  <c r="T108" i="11" s="1"/>
  <c r="N16" i="11"/>
  <c r="AC24" i="11"/>
  <c r="AC15" i="11" s="1"/>
  <c r="AD24" i="11"/>
  <c r="AD15" i="11" s="1"/>
  <c r="AD98" i="11" s="1"/>
  <c r="AD108" i="11" s="1"/>
  <c r="AD116" i="11" s="1"/>
  <c r="O35" i="11"/>
  <c r="O34" i="11" s="1"/>
  <c r="O32" i="11" s="1"/>
  <c r="AC35" i="11"/>
  <c r="AC34" i="11" s="1"/>
  <c r="AC32" i="11" s="1"/>
  <c r="P31" i="11"/>
  <c r="O18" i="11"/>
  <c r="O16" i="11" s="1"/>
  <c r="K31" i="11"/>
  <c r="K24" i="11" s="1"/>
  <c r="K15" i="11" s="1"/>
  <c r="K98" i="11" s="1"/>
  <c r="K108" i="11" s="1"/>
  <c r="N15" i="11" l="1"/>
  <c r="N98" i="11" s="1"/>
  <c r="N108" i="11" s="1"/>
  <c r="P24" i="11"/>
  <c r="P15" i="11" s="1"/>
  <c r="P98" i="11" s="1"/>
  <c r="P108" i="11" s="1"/>
  <c r="P116" i="11" s="1"/>
  <c r="F15" i="11"/>
  <c r="F98" i="11" s="1"/>
  <c r="F108" i="11" s="1"/>
  <c r="AC98" i="11"/>
  <c r="AC108" i="11" s="1"/>
  <c r="O31" i="11"/>
  <c r="O24" i="11" l="1"/>
  <c r="O15" i="11" s="1"/>
  <c r="O98" i="11" s="1"/>
  <c r="O108" i="11" s="1"/>
  <c r="M116" i="11" l="1"/>
  <c r="AA116" i="11" l="1"/>
  <c r="E116" i="11" l="1"/>
  <c r="S116" i="11"/>
  <c r="X116" i="11"/>
  <c r="J116" i="11"/>
  <c r="N116" i="11" l="1"/>
  <c r="AB116" i="11"/>
  <c r="F116" i="11"/>
  <c r="T116" i="11"/>
  <c r="K116" i="11"/>
  <c r="O116" i="11" l="1"/>
  <c r="Y116" i="11"/>
  <c r="AC116" i="11"/>
</calcChain>
</file>

<file path=xl/sharedStrings.xml><?xml version="1.0" encoding="utf-8"?>
<sst xmlns="http://schemas.openxmlformats.org/spreadsheetml/2006/main" count="225" uniqueCount="188">
  <si>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</si>
  <si>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</si>
  <si>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</si>
  <si>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</si>
  <si>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</si>
  <si>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</si>
  <si>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</si>
  <si>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</si>
  <si>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</si>
  <si>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</si>
  <si>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</si>
  <si>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</si>
  <si>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</si>
  <si>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</si>
  <si>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</si>
  <si>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</si>
  <si>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</si>
  <si>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</si>
  <si>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</si>
  <si>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</si>
  <si>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</si>
  <si>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</si>
  <si>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</si>
  <si>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</si>
  <si>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</si>
  <si>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</si>
  <si>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"Школа № 17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</si>
  <si>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</si>
  <si>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</si>
  <si>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</si>
  <si>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</si>
  <si>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</si>
  <si>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</si>
  <si>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</si>
  <si>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</si>
  <si>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</si>
  <si>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</si>
  <si>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</si>
  <si>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</si>
  <si>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</si>
  <si>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</si>
  <si>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>МБУК "Муниципальная информационная библиотечная система"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</si>
  <si>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</si>
  <si>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</si>
  <si>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</si>
  <si>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</si>
  <si>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</si>
  <si>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</si>
  <si>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</si>
  <si>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</si>
  <si>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</si>
  <si>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</si>
  <si>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</si>
  <si>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</si>
  <si>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</si>
  <si>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</si>
  <si>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</si>
  <si>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</si>
  <si>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</si>
  <si>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</si>
  <si>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</si>
  <si>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</si>
  <si>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</si>
  <si>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</si>
  <si>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</si>
  <si>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</si>
  <si>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</si>
  <si>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</si>
  <si>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</si>
  <si>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</si>
  <si>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</si>
  <si>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</si>
  <si>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</si>
  <si>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</si>
  <si>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</si>
  <si>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</si>
  <si>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</si>
  <si>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</si>
  <si>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</si>
  <si>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</si>
  <si>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</si>
  <si>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</si>
  <si>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</si>
  <si>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</si>
  <si>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</si>
  <si>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</si>
  <si>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</si>
  <si>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</si>
  <si>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</si>
  <si>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</si>
  <si>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</si>
  <si>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</si>
  <si>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</si>
  <si>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</si>
  <si>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</si>
  <si>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</si>
  <si>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</si>
  <si>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</si>
  <si>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</si>
  <si>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</si>
  <si>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</si>
  <si>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</si>
  <si>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</si>
  <si>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</si>
  <si>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</si>
  <si>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</si>
  <si>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</si>
  <si>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</si>
  <si>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</si>
  <si>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</si>
  <si>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</si>
  <si>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</si>
  <si>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</si>
  <si>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</si>
  <si>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</si>
  <si>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</si>
  <si>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</si>
  <si>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</si>
  <si>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</si>
  <si>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</si>
  <si>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</si>
  <si>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1.4.1.</t>
  </si>
  <si>
    <t>1.4.2.</t>
  </si>
  <si>
    <t>1.4.3.</t>
  </si>
  <si>
    <t>1.4.4.</t>
  </si>
  <si>
    <t>1.4.5.</t>
  </si>
  <si>
    <t>Приложение № 4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</si>
  <si>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</si>
  <si>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</si>
  <si>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</si>
  <si>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</si>
  <si>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</si>
  <si>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</si>
  <si>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</si>
  <si>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</si>
  <si>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</si>
  <si>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</si>
  <si>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План на 1 полугодие 2024 года</t>
  </si>
  <si>
    <t>План на 2 полугодие 2024 года</t>
  </si>
  <si>
    <t>План на 2024 год</t>
  </si>
  <si>
    <t xml:space="preserve">Объемы потребления услуги в сфере обращения с твердыми коммунальными отходами </t>
  </si>
  <si>
    <t>куб.м</t>
  </si>
  <si>
    <t>ул. Ленина, 100</t>
  </si>
  <si>
    <t>ул. Институтская, 3</t>
  </si>
  <si>
    <t>Парк Дружбы</t>
  </si>
  <si>
    <t>ул. Чаковского, 191</t>
  </si>
  <si>
    <t>ул. Кузенчная, 210</t>
  </si>
  <si>
    <t>1.4.6.</t>
  </si>
  <si>
    <t>ул. Калинина, 82/2</t>
  </si>
  <si>
    <t>1.4.7.</t>
  </si>
  <si>
    <t>Лагерь им. Гагарина (ул. Чайковского, 305)</t>
  </si>
  <si>
    <t>МАДОУ ДС- ЦРР №68 г. Благовещенска</t>
  </si>
  <si>
    <t>ул. Пионерская, 31</t>
  </si>
  <si>
    <t>ул. Октябрьская, 217</t>
  </si>
  <si>
    <t xml:space="preserve">МАДОУ ДСЦРР №4 г.Благовещенска </t>
  </si>
  <si>
    <t>МОАУ "Лицей № 11 г. Благовещенска"</t>
  </si>
  <si>
    <t xml:space="preserve">МАОУ "Школа № 22 г. Благовещенска" 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</si>
  <si>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</si>
  <si>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</si>
  <si>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</si>
  <si>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</si>
  <si>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2.2.21.</t>
  </si>
  <si>
    <t xml:space="preserve">МАОУ "Школа на 1500 мест в 406 квартале г.Благовещенска" </t>
  </si>
  <si>
    <t>План на 1 полугодие 2026 года</t>
  </si>
  <si>
    <t>План на 2 полугодие 2026 года</t>
  </si>
  <si>
    <t>План на 2026 год</t>
  </si>
  <si>
    <t>муниципальными учреждениями, финансируемыми из городского бюджета, на 2024 год и плановый период 2025 и 2026 годов</t>
  </si>
  <si>
    <t>МАОУ "Лицей № 12 г. Благовещенска" (УДО)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</si>
  <si>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</si>
  <si>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</si>
  <si>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</si>
  <si>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</si>
  <si>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</si>
  <si>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</si>
  <si>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МБУ ДО "Центральная детская школа искусств им. М.Ф.Кнауф-Каминской" СН2</t>
  </si>
  <si>
    <t>МБУ ДО "Детская музыкальная школа имени Г.М. Сапаловой"</t>
  </si>
  <si>
    <t>МБУ ДО "Детская художественная школа им. П.С. Евстафьева"</t>
  </si>
  <si>
    <t>МБУ ДО "Школа искусств с.Белогорье"</t>
  </si>
  <si>
    <t>МБУК "Городской Дом Культуры"</t>
  </si>
  <si>
    <t>МАУК "Общественно-культурный центр", в том числе:</t>
  </si>
  <si>
    <t>МАУ ЦРМиОИ "ПроДвижение"</t>
  </si>
  <si>
    <t>Справочно возмещение по договору:</t>
  </si>
  <si>
    <t xml:space="preserve"> МАУ ДО "Детская хореографическая школа "Ровесники" (возмещение МАОУ ДО ЦЭВД г.Благовещенска)</t>
  </si>
  <si>
    <t>ул. Ленина, 97</t>
  </si>
  <si>
    <t>ул. Студенческая, 28</t>
  </si>
  <si>
    <t>ИТОГО по ПроДвижению</t>
  </si>
  <si>
    <t>МАУ Центр "ПроДвижение"</t>
  </si>
  <si>
    <t>от 28.03.2024 №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</si>
</sst>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8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4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7"/>
  <sheetViews>
    <sheetView tabSelected="1" topLeftCell="I1" zoomScale="145" zoomScaleNormal="145" workbookViewId="0">
      <selection activeCell="AR4" sqref="AR4"/>
    </sheetView>
  </sheetViews>
  <sheetFormatPr defaultColWidth="9.140625" defaultRowHeight="15.75" x14ac:dyDescent="0.25"/>
  <cols>
    <col min="1" max="1" width="7.5703125" style="6" customWidth="1"/>
    <col min="2" max="2" width="29.5703125" style="7" customWidth="1"/>
    <col min="3" max="3" width="10.28515625" style="7" customWidth="1"/>
    <col min="4" max="4" width="11.28515625" style="7" customWidth="1"/>
    <col min="5" max="6" width="10.28515625" style="7" customWidth="1"/>
    <col min="7" max="7" width="9.42578125" style="7" customWidth="1"/>
    <col min="8" max="8" width="10.28515625" style="7" customWidth="1"/>
    <col min="9" max="9" width="11.28515625" style="7" customWidth="1"/>
    <col min="10" max="11" width="10.28515625" style="7" customWidth="1"/>
    <col min="12" max="12" width="9.42578125" style="7" customWidth="1"/>
    <col min="13" max="13" width="10.28515625" style="7" bestFit="1" customWidth="1"/>
    <col min="14" max="15" width="11.42578125" style="7" bestFit="1" customWidth="1"/>
    <col min="16" max="16" width="9.42578125" style="7" bestFit="1" customWidth="1"/>
    <col min="17" max="17" width="10.28515625" style="7" hidden="1" customWidth="1"/>
    <col min="18" max="18" width="11.28515625" style="7" hidden="1" customWidth="1"/>
    <col min="19" max="20" width="10.28515625" style="7" hidden="1" customWidth="1"/>
    <col min="21" max="21" width="8.85546875" style="7" hidden="1" customWidth="1"/>
    <col min="22" max="22" width="10.28515625" style="7" hidden="1" customWidth="1"/>
    <col min="23" max="23" width="11.28515625" style="7" hidden="1" customWidth="1"/>
    <col min="24" max="25" width="10.28515625" style="7" hidden="1" customWidth="1"/>
    <col min="26" max="26" width="9.42578125" style="7" hidden="1" customWidth="1"/>
    <col min="27" max="27" width="10.28515625" style="7" bestFit="1" customWidth="1"/>
    <col min="28" max="28" width="11.42578125" style="7" bestFit="1" customWidth="1"/>
    <col min="29" max="29" width="11.140625" style="7" customWidth="1"/>
    <col min="30" max="30" width="9.28515625" style="7" customWidth="1"/>
    <col min="31" max="40" width="9.140625" style="7" hidden="1" customWidth="1"/>
    <col min="41" max="44" width="11.28515625" style="7" customWidth="1"/>
    <col min="45" max="16384" width="9.140625" style="7"/>
  </cols>
  <sheetData>
    <row r="1" spans="1:44" x14ac:dyDescent="0.25">
      <c r="AR1" s="8" t="s">
        <v>126</v>
      </c>
    </row>
    <row r="2" spans="1:44" x14ac:dyDescent="0.25">
      <c r="AR2" s="8" t="s">
        <v>119</v>
      </c>
    </row>
    <row r="3" spans="1:44" x14ac:dyDescent="0.25">
      <c r="AR3" s="8" t="s">
        <v>120</v>
      </c>
    </row>
    <row r="4" spans="1:44" x14ac:dyDescent="0.25">
      <c r="AR4" s="8" t="s">
        <v>187</v>
      </c>
    </row>
    <row r="7" spans="1:44" s="3" customFormat="1" ht="18.75" x14ac:dyDescent="0.3">
      <c r="A7" s="32"/>
    </row>
    <row r="8" spans="1:44" s="3" customFormat="1" ht="18.75" hidden="1" x14ac:dyDescent="0.3">
      <c r="A8" s="35" t="s">
        <v>140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44" s="3" customFormat="1" ht="18.75" hidden="1" x14ac:dyDescent="0.3">
      <c r="A9" s="36" t="s">
        <v>166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</row>
    <row r="10" spans="1:44" hidden="1" x14ac:dyDescent="0.25"/>
    <row r="11" spans="1:44" s="9" customFormat="1" ht="15.6" hidden="1" customHeight="1" x14ac:dyDescent="0.25">
      <c r="A11" s="37" t="s">
        <v>58</v>
      </c>
      <c r="B11" s="38" t="s">
        <v>0</v>
      </c>
      <c r="C11" s="34" t="s">
        <v>137</v>
      </c>
      <c r="D11" s="34"/>
      <c r="E11" s="34"/>
      <c r="F11" s="34"/>
      <c r="G11" s="34"/>
      <c r="H11" s="34" t="s">
        <v>138</v>
      </c>
      <c r="I11" s="34"/>
      <c r="J11" s="34"/>
      <c r="K11" s="34"/>
      <c r="L11" s="34"/>
      <c r="M11" s="34" t="s">
        <v>139</v>
      </c>
      <c r="N11" s="34"/>
      <c r="O11" s="34"/>
      <c r="P11" s="34"/>
      <c r="Q11" s="34" t="s">
        <v>158</v>
      </c>
      <c r="R11" s="34"/>
      <c r="S11" s="34"/>
      <c r="T11" s="34"/>
      <c r="U11" s="34"/>
      <c r="V11" s="34" t="s">
        <v>159</v>
      </c>
      <c r="W11" s="34"/>
      <c r="X11" s="34"/>
      <c r="Y11" s="34"/>
      <c r="Z11" s="34"/>
      <c r="AA11" s="34" t="s">
        <v>160</v>
      </c>
      <c r="AB11" s="34"/>
      <c r="AC11" s="34"/>
      <c r="AD11" s="34"/>
      <c r="AE11" s="34" t="s">
        <v>163</v>
      </c>
      <c r="AF11" s="34"/>
      <c r="AG11" s="34"/>
      <c r="AH11" s="34"/>
      <c r="AI11" s="34"/>
      <c r="AJ11" s="34" t="s">
        <v>164</v>
      </c>
      <c r="AK11" s="34"/>
      <c r="AL11" s="34"/>
      <c r="AM11" s="34"/>
      <c r="AN11" s="34"/>
      <c r="AO11" s="34" t="s">
        <v>165</v>
      </c>
      <c r="AP11" s="34"/>
      <c r="AQ11" s="34"/>
      <c r="AR11" s="34"/>
    </row>
    <row r="12" spans="1:44" s="9" customFormat="1" ht="15.6" hidden="1" customHeight="1" x14ac:dyDescent="0.25">
      <c r="A12" s="37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4" s="9" customFormat="1" ht="141.75" hidden="1" x14ac:dyDescent="0.25">
      <c r="A13" s="37"/>
      <c r="B13" s="40"/>
      <c r="C13" s="31" t="s">
        <v>141</v>
      </c>
      <c r="D13" s="31" t="s">
        <v>2</v>
      </c>
      <c r="E13" s="31" t="s">
        <v>1</v>
      </c>
      <c r="F13" s="31" t="s">
        <v>3</v>
      </c>
      <c r="G13" s="31" t="s">
        <v>4</v>
      </c>
      <c r="H13" s="31" t="s">
        <v>141</v>
      </c>
      <c r="I13" s="31" t="s">
        <v>5</v>
      </c>
      <c r="J13" s="31" t="s">
        <v>1</v>
      </c>
      <c r="K13" s="31" t="s">
        <v>3</v>
      </c>
      <c r="L13" s="31" t="s">
        <v>4</v>
      </c>
      <c r="M13" s="31" t="s">
        <v>141</v>
      </c>
      <c r="N13" s="31" t="s">
        <v>1</v>
      </c>
      <c r="O13" s="31" t="s">
        <v>3</v>
      </c>
      <c r="P13" s="31" t="s">
        <v>4</v>
      </c>
      <c r="Q13" s="31" t="s">
        <v>141</v>
      </c>
      <c r="R13" s="31" t="s">
        <v>2</v>
      </c>
      <c r="S13" s="31" t="s">
        <v>1</v>
      </c>
      <c r="T13" s="31" t="s">
        <v>3</v>
      </c>
      <c r="U13" s="31" t="s">
        <v>4</v>
      </c>
      <c r="V13" s="31" t="s">
        <v>141</v>
      </c>
      <c r="W13" s="31" t="s">
        <v>5</v>
      </c>
      <c r="X13" s="31" t="s">
        <v>1</v>
      </c>
      <c r="Y13" s="31" t="s">
        <v>3</v>
      </c>
      <c r="Z13" s="31" t="s">
        <v>4</v>
      </c>
      <c r="AA13" s="31" t="s">
        <v>141</v>
      </c>
      <c r="AB13" s="31" t="s">
        <v>1</v>
      </c>
      <c r="AC13" s="31" t="s">
        <v>3</v>
      </c>
      <c r="AD13" s="31" t="s">
        <v>4</v>
      </c>
      <c r="AE13" s="31" t="s">
        <v>141</v>
      </c>
      <c r="AF13" s="31" t="s">
        <v>2</v>
      </c>
      <c r="AG13" s="31" t="s">
        <v>1</v>
      </c>
      <c r="AH13" s="31" t="s">
        <v>3</v>
      </c>
      <c r="AI13" s="31" t="s">
        <v>4</v>
      </c>
      <c r="AJ13" s="31" t="s">
        <v>141</v>
      </c>
      <c r="AK13" s="31" t="s">
        <v>5</v>
      </c>
      <c r="AL13" s="31" t="s">
        <v>1</v>
      </c>
      <c r="AM13" s="31" t="s">
        <v>3</v>
      </c>
      <c r="AN13" s="31" t="s">
        <v>4</v>
      </c>
      <c r="AO13" s="31" t="s">
        <v>141</v>
      </c>
      <c r="AP13" s="31" t="s">
        <v>1</v>
      </c>
      <c r="AQ13" s="31" t="s">
        <v>3</v>
      </c>
      <c r="AR13" s="31" t="s">
        <v>4</v>
      </c>
    </row>
    <row r="14" spans="1:44" hidden="1" x14ac:dyDescent="0.25">
      <c r="A14" s="10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3">
        <v>16</v>
      </c>
      <c r="Q14" s="20"/>
      <c r="R14" s="20"/>
      <c r="S14" s="20"/>
      <c r="T14" s="20"/>
      <c r="U14" s="31"/>
      <c r="V14" s="20"/>
      <c r="W14" s="20"/>
      <c r="X14" s="20"/>
      <c r="Y14" s="20"/>
      <c r="Z14" s="31"/>
      <c r="AA14" s="20">
        <v>17</v>
      </c>
      <c r="AB14" s="20">
        <v>18</v>
      </c>
      <c r="AC14" s="20">
        <v>19</v>
      </c>
      <c r="AD14" s="31">
        <v>20</v>
      </c>
      <c r="AE14" s="20"/>
      <c r="AF14" s="20"/>
      <c r="AG14" s="20"/>
      <c r="AH14" s="20"/>
      <c r="AI14" s="31"/>
      <c r="AJ14" s="20"/>
      <c r="AK14" s="20"/>
      <c r="AL14" s="20"/>
      <c r="AM14" s="20"/>
      <c r="AN14" s="31"/>
      <c r="AO14" s="20">
        <v>21</v>
      </c>
      <c r="AP14" s="20">
        <v>22</v>
      </c>
      <c r="AQ14" s="20">
        <v>23</v>
      </c>
      <c r="AR14" s="20">
        <v>24</v>
      </c>
    </row>
    <row r="15" spans="1:44" s="13" customFormat="1" ht="18" hidden="1" customHeight="1" x14ac:dyDescent="0.25">
      <c r="A15" s="11" t="s">
        <v>48</v>
      </c>
      <c r="B15" s="4" t="s">
        <v>38</v>
      </c>
      <c r="C15" s="12">
        <f t="shared" ref="C15:AD15" si="0">C16+C22+C23+C24</f>
        <v>1133.53</v>
      </c>
      <c r="D15" s="12"/>
      <c r="E15" s="12">
        <f t="shared" si="0"/>
        <v>563.6364572</v>
      </c>
      <c r="F15" s="12">
        <f t="shared" si="0"/>
        <v>515.90141720000008</v>
      </c>
      <c r="G15" s="12">
        <f t="shared" si="0"/>
        <v>47.735039999999998</v>
      </c>
      <c r="H15" s="12">
        <f t="shared" si="0"/>
        <v>1247.3600000000001</v>
      </c>
      <c r="I15" s="12"/>
      <c r="J15" s="12">
        <f t="shared" si="0"/>
        <v>650.62297599999999</v>
      </c>
      <c r="K15" s="12">
        <f t="shared" si="0"/>
        <v>589.10025599999994</v>
      </c>
      <c r="L15" s="12">
        <f t="shared" si="0"/>
        <v>61.52272</v>
      </c>
      <c r="M15" s="12">
        <f t="shared" si="0"/>
        <v>2380.89</v>
      </c>
      <c r="N15" s="12">
        <f t="shared" si="0"/>
        <v>1214.2594331999999</v>
      </c>
      <c r="O15" s="12">
        <f t="shared" si="0"/>
        <v>1105.0016731999999</v>
      </c>
      <c r="P15" s="12">
        <f t="shared" si="0"/>
        <v>109.25776</v>
      </c>
      <c r="Q15" s="12">
        <f t="shared" si="0"/>
        <v>1133.53</v>
      </c>
      <c r="R15" s="12"/>
      <c r="S15" s="12">
        <f t="shared" si="0"/>
        <v>591.24924799999997</v>
      </c>
      <c r="T15" s="12">
        <f t="shared" si="0"/>
        <v>541.17564800000002</v>
      </c>
      <c r="U15" s="12">
        <f t="shared" si="0"/>
        <v>50.073599999999999</v>
      </c>
      <c r="V15" s="12">
        <f t="shared" si="0"/>
        <v>1247.3600000000001</v>
      </c>
      <c r="W15" s="12"/>
      <c r="X15" s="12">
        <f t="shared" si="0"/>
        <v>676.64290560000006</v>
      </c>
      <c r="Y15" s="12">
        <f t="shared" si="0"/>
        <v>612.65974860000006</v>
      </c>
      <c r="Z15" s="12">
        <f t="shared" si="0"/>
        <v>63.983156999999999</v>
      </c>
      <c r="AA15" s="12">
        <f t="shared" si="0"/>
        <v>2380.89</v>
      </c>
      <c r="AB15" s="12">
        <f t="shared" si="0"/>
        <v>1267.8921536000003</v>
      </c>
      <c r="AC15" s="12">
        <f t="shared" si="0"/>
        <v>1153.8353966000002</v>
      </c>
      <c r="AD15" s="12">
        <f t="shared" si="0"/>
        <v>114.056757</v>
      </c>
      <c r="AE15" s="12">
        <f t="shared" ref="AE15" si="1">AE16+AE22+AE23+AE24</f>
        <v>1133.53</v>
      </c>
      <c r="AF15" s="12"/>
      <c r="AG15" s="12">
        <f t="shared" ref="AG15:AJ15" si="2">AG16+AG22+AG23+AG24</f>
        <v>614.89468379999994</v>
      </c>
      <c r="AH15" s="12">
        <f t="shared" si="2"/>
        <v>562.81852379999998</v>
      </c>
      <c r="AI15" s="12">
        <f t="shared" si="2"/>
        <v>52.076160000000002</v>
      </c>
      <c r="AJ15" s="12">
        <f t="shared" si="2"/>
        <v>1247.3600000000001</v>
      </c>
      <c r="AK15" s="12"/>
      <c r="AL15" s="12">
        <f t="shared" ref="AL15:AR15" si="3">AL16+AL22+AL23+AL24</f>
        <v>703.71061759999998</v>
      </c>
      <c r="AM15" s="12">
        <f t="shared" si="3"/>
        <v>637.16794559999994</v>
      </c>
      <c r="AN15" s="12">
        <f t="shared" si="3"/>
        <v>66.54267200000001</v>
      </c>
      <c r="AO15" s="12">
        <f t="shared" si="3"/>
        <v>2380.89</v>
      </c>
      <c r="AP15" s="12">
        <f t="shared" si="3"/>
        <v>1318.6053013999999</v>
      </c>
      <c r="AQ15" s="12">
        <f t="shared" si="3"/>
        <v>1199.9864693999998</v>
      </c>
      <c r="AR15" s="12">
        <f t="shared" si="3"/>
        <v>118.61883200000001</v>
      </c>
    </row>
    <row r="16" spans="1:44" s="13" customFormat="1" ht="31.5" hidden="1" x14ac:dyDescent="0.25">
      <c r="A16" s="11" t="s">
        <v>59</v>
      </c>
      <c r="B16" s="4" t="s">
        <v>39</v>
      </c>
      <c r="C16" s="12">
        <f t="shared" ref="C16:AD16" si="4">SUM(C18:C21)</f>
        <v>94.27</v>
      </c>
      <c r="D16" s="12"/>
      <c r="E16" s="12">
        <f t="shared" si="4"/>
        <v>46.874814800000003</v>
      </c>
      <c r="F16" s="12">
        <f t="shared" si="4"/>
        <v>46.874814800000003</v>
      </c>
      <c r="G16" s="12">
        <f t="shared" si="4"/>
        <v>0</v>
      </c>
      <c r="H16" s="12">
        <f t="shared" si="4"/>
        <v>96.52</v>
      </c>
      <c r="I16" s="12"/>
      <c r="J16" s="12">
        <f t="shared" si="4"/>
        <v>50.344831999999997</v>
      </c>
      <c r="K16" s="12">
        <f t="shared" si="4"/>
        <v>50.344831999999997</v>
      </c>
      <c r="L16" s="12">
        <f t="shared" si="4"/>
        <v>0</v>
      </c>
      <c r="M16" s="12">
        <f t="shared" si="4"/>
        <v>190.79</v>
      </c>
      <c r="N16" s="12">
        <f t="shared" si="4"/>
        <v>97.219646799999992</v>
      </c>
      <c r="O16" s="12">
        <f t="shared" si="4"/>
        <v>97.219646799999992</v>
      </c>
      <c r="P16" s="12">
        <f t="shared" si="4"/>
        <v>0</v>
      </c>
      <c r="Q16" s="12">
        <f t="shared" si="4"/>
        <v>94.27</v>
      </c>
      <c r="R16" s="12"/>
      <c r="S16" s="12">
        <f t="shared" si="4"/>
        <v>49.171232000000003</v>
      </c>
      <c r="T16" s="12">
        <f t="shared" si="4"/>
        <v>49.171232000000003</v>
      </c>
      <c r="U16" s="12">
        <f t="shared" si="4"/>
        <v>0</v>
      </c>
      <c r="V16" s="12">
        <f t="shared" si="4"/>
        <v>96.52</v>
      </c>
      <c r="W16" s="12"/>
      <c r="X16" s="12">
        <f t="shared" si="4"/>
        <v>52.358239200000007</v>
      </c>
      <c r="Y16" s="12">
        <f t="shared" si="4"/>
        <v>52.358239200000007</v>
      </c>
      <c r="Z16" s="12">
        <f t="shared" si="4"/>
        <v>0</v>
      </c>
      <c r="AA16" s="12">
        <f t="shared" si="4"/>
        <v>190.79</v>
      </c>
      <c r="AB16" s="12">
        <f t="shared" si="4"/>
        <v>101.5294712</v>
      </c>
      <c r="AC16" s="12">
        <f t="shared" si="4"/>
        <v>101.5294712</v>
      </c>
      <c r="AD16" s="12">
        <f t="shared" si="4"/>
        <v>0</v>
      </c>
      <c r="AE16" s="12">
        <f t="shared" ref="AE16" si="5">SUM(AE18:AE21)</f>
        <v>94.27</v>
      </c>
      <c r="AF16" s="12"/>
      <c r="AG16" s="12">
        <f t="shared" ref="AG16:AJ16" si="6">SUM(AG18:AG21)</f>
        <v>51.137704200000009</v>
      </c>
      <c r="AH16" s="12">
        <f t="shared" si="6"/>
        <v>51.137704200000009</v>
      </c>
      <c r="AI16" s="12">
        <f t="shared" si="6"/>
        <v>0</v>
      </c>
      <c r="AJ16" s="12">
        <f t="shared" si="6"/>
        <v>96.52</v>
      </c>
      <c r="AK16" s="12"/>
      <c r="AL16" s="12">
        <f t="shared" ref="AL16:AR16" si="7">SUM(AL18:AL21)</f>
        <v>54.452723199999994</v>
      </c>
      <c r="AM16" s="12">
        <f t="shared" si="7"/>
        <v>54.452723199999994</v>
      </c>
      <c r="AN16" s="12">
        <f t="shared" si="7"/>
        <v>0</v>
      </c>
      <c r="AO16" s="12">
        <f t="shared" si="7"/>
        <v>190.79</v>
      </c>
      <c r="AP16" s="12">
        <f t="shared" si="7"/>
        <v>105.5904274</v>
      </c>
      <c r="AQ16" s="12">
        <f t="shared" si="7"/>
        <v>105.5904274</v>
      </c>
      <c r="AR16" s="12">
        <f t="shared" si="7"/>
        <v>0</v>
      </c>
    </row>
    <row r="17" spans="1:44" hidden="1" x14ac:dyDescent="0.25">
      <c r="A17" s="14"/>
      <c r="B17" s="15" t="s">
        <v>40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63" hidden="1" x14ac:dyDescent="0.25">
      <c r="A18" s="14" t="s">
        <v>63</v>
      </c>
      <c r="B18" s="17" t="s">
        <v>174</v>
      </c>
      <c r="C18" s="16">
        <v>18</v>
      </c>
      <c r="D18" s="16">
        <v>497.24</v>
      </c>
      <c r="E18" s="16">
        <f>C18*D18/1000</f>
        <v>8.9503199999999996</v>
      </c>
      <c r="F18" s="16">
        <f t="shared" ref="F18:F31" si="8">E18-G18</f>
        <v>8.9503199999999996</v>
      </c>
      <c r="G18" s="16">
        <v>0</v>
      </c>
      <c r="H18" s="16">
        <v>20.25</v>
      </c>
      <c r="I18" s="16">
        <v>521.6</v>
      </c>
      <c r="J18" s="16">
        <f>H18*I18/1000</f>
        <v>10.5624</v>
      </c>
      <c r="K18" s="16">
        <f t="shared" ref="K18:K31" si="9">J18-L18</f>
        <v>10.5624</v>
      </c>
      <c r="L18" s="16">
        <v>0</v>
      </c>
      <c r="M18" s="16">
        <f t="shared" ref="M18:M23" si="10">C18+H18</f>
        <v>38.25</v>
      </c>
      <c r="N18" s="16">
        <f t="shared" ref="N18:P23" si="11">E18+J18</f>
        <v>19.512720000000002</v>
      </c>
      <c r="O18" s="16">
        <f t="shared" si="11"/>
        <v>19.512720000000002</v>
      </c>
      <c r="P18" s="16">
        <f t="shared" si="11"/>
        <v>0</v>
      </c>
      <c r="Q18" s="16">
        <f>C18</f>
        <v>18</v>
      </c>
      <c r="R18" s="16">
        <v>521.6</v>
      </c>
      <c r="S18" s="16">
        <f>Q18*R18/1000</f>
        <v>9.3888000000000016</v>
      </c>
      <c r="T18" s="16">
        <f>S18-U18</f>
        <v>9.3888000000000016</v>
      </c>
      <c r="U18" s="16">
        <v>0</v>
      </c>
      <c r="V18" s="16">
        <f>H18</f>
        <v>20.25</v>
      </c>
      <c r="W18" s="16">
        <v>542.46</v>
      </c>
      <c r="X18" s="16">
        <f>V18*W18/1000</f>
        <v>10.984815000000001</v>
      </c>
      <c r="Y18" s="16">
        <f t="shared" ref="Y18:Y31" si="12">X18-Z18</f>
        <v>10.984815000000001</v>
      </c>
      <c r="Z18" s="16">
        <v>0</v>
      </c>
      <c r="AA18" s="16">
        <f t="shared" ref="AA18:AA23" si="13">Q18+V18</f>
        <v>38.25</v>
      </c>
      <c r="AB18" s="16">
        <f t="shared" ref="AB18:AD23" si="14">S18+X18</f>
        <v>20.373615000000001</v>
      </c>
      <c r="AC18" s="16">
        <f t="shared" si="14"/>
        <v>20.373615000000001</v>
      </c>
      <c r="AD18" s="16">
        <f t="shared" si="14"/>
        <v>0</v>
      </c>
      <c r="AE18" s="16">
        <f>C18</f>
        <v>18</v>
      </c>
      <c r="AF18" s="16">
        <v>542.46</v>
      </c>
      <c r="AG18" s="16">
        <f>AE18*AF18/1000</f>
        <v>9.7642800000000012</v>
      </c>
      <c r="AH18" s="16">
        <f>AG18-AI18</f>
        <v>9.7642800000000012</v>
      </c>
      <c r="AI18" s="16">
        <v>0</v>
      </c>
      <c r="AJ18" s="16">
        <f>H18</f>
        <v>20.25</v>
      </c>
      <c r="AK18" s="16">
        <v>564.16</v>
      </c>
      <c r="AL18" s="16">
        <f>AJ18*AK18/1000</f>
        <v>11.424239999999999</v>
      </c>
      <c r="AM18" s="16">
        <f t="shared" ref="AM18:AM23" si="15">AL18-AN18</f>
        <v>11.424239999999999</v>
      </c>
      <c r="AN18" s="16">
        <v>0</v>
      </c>
      <c r="AO18" s="16">
        <f>AE18+AJ18</f>
        <v>38.25</v>
      </c>
      <c r="AP18" s="16">
        <f t="shared" ref="AP18:AP23" si="16">AG18+AL18</f>
        <v>21.18852</v>
      </c>
      <c r="AQ18" s="16">
        <f t="shared" ref="AQ18:AQ23" si="17">AH18+AM18</f>
        <v>21.18852</v>
      </c>
      <c r="AR18" s="16">
        <f t="shared" ref="AR18:AR23" si="18">AI18+AN18</f>
        <v>0</v>
      </c>
    </row>
    <row r="19" spans="1:44" ht="45" hidden="1" x14ac:dyDescent="0.25">
      <c r="A19" s="14" t="s">
        <v>64</v>
      </c>
      <c r="B19" s="27" t="s">
        <v>175</v>
      </c>
      <c r="C19" s="16">
        <v>27.44</v>
      </c>
      <c r="D19" s="16">
        <v>497.24</v>
      </c>
      <c r="E19" s="16">
        <f t="shared" ref="E19:E21" si="19">C19*D19/1000</f>
        <v>13.644265600000001</v>
      </c>
      <c r="F19" s="16">
        <f t="shared" si="8"/>
        <v>13.644265600000001</v>
      </c>
      <c r="G19" s="16">
        <v>0</v>
      </c>
      <c r="H19" s="16">
        <v>27.44</v>
      </c>
      <c r="I19" s="16">
        <v>521.6</v>
      </c>
      <c r="J19" s="16">
        <f t="shared" ref="J19:J23" si="20">H19*I19/1000</f>
        <v>14.312704000000002</v>
      </c>
      <c r="K19" s="16">
        <f t="shared" si="9"/>
        <v>14.312704000000002</v>
      </c>
      <c r="L19" s="16">
        <v>0</v>
      </c>
      <c r="M19" s="16">
        <f t="shared" si="10"/>
        <v>54.88</v>
      </c>
      <c r="N19" s="16">
        <f t="shared" si="11"/>
        <v>27.956969600000001</v>
      </c>
      <c r="O19" s="16">
        <f t="shared" si="11"/>
        <v>27.956969600000001</v>
      </c>
      <c r="P19" s="16">
        <f t="shared" si="11"/>
        <v>0</v>
      </c>
      <c r="Q19" s="16">
        <f t="shared" ref="Q19:Q31" si="21">C19</f>
        <v>27.44</v>
      </c>
      <c r="R19" s="16">
        <v>521.6</v>
      </c>
      <c r="S19" s="16">
        <f t="shared" ref="S19:S21" si="22">Q19*R19/1000</f>
        <v>14.312704000000002</v>
      </c>
      <c r="T19" s="16">
        <f t="shared" ref="T19:T21" si="23">S19-U19</f>
        <v>14.312704000000002</v>
      </c>
      <c r="U19" s="16">
        <v>0</v>
      </c>
      <c r="V19" s="16">
        <f t="shared" ref="V19:V23" si="24">H19</f>
        <v>27.44</v>
      </c>
      <c r="W19" s="16">
        <v>542.46</v>
      </c>
      <c r="X19" s="16">
        <f t="shared" ref="X19:X23" si="25">V19*W19/1000</f>
        <v>14.885102400000001</v>
      </c>
      <c r="Y19" s="16">
        <f t="shared" si="12"/>
        <v>14.885102400000001</v>
      </c>
      <c r="Z19" s="16">
        <v>0</v>
      </c>
      <c r="AA19" s="16">
        <f t="shared" si="13"/>
        <v>54.88</v>
      </c>
      <c r="AB19" s="16">
        <f t="shared" si="14"/>
        <v>29.197806400000005</v>
      </c>
      <c r="AC19" s="16">
        <f t="shared" si="14"/>
        <v>29.197806400000005</v>
      </c>
      <c r="AD19" s="16">
        <f t="shared" si="14"/>
        <v>0</v>
      </c>
      <c r="AE19" s="16">
        <f t="shared" ref="AE19:AE23" si="26">C19</f>
        <v>27.44</v>
      </c>
      <c r="AF19" s="16">
        <v>542.46</v>
      </c>
      <c r="AG19" s="16">
        <f t="shared" ref="AG19:AG21" si="27">AE19*AF19/1000</f>
        <v>14.885102400000001</v>
      </c>
      <c r="AH19" s="16">
        <f t="shared" ref="AH19:AH21" si="28">AG19-AI19</f>
        <v>14.885102400000001</v>
      </c>
      <c r="AI19" s="16">
        <v>0</v>
      </c>
      <c r="AJ19" s="16">
        <f t="shared" ref="AJ19:AJ23" si="29">H19</f>
        <v>27.44</v>
      </c>
      <c r="AK19" s="16">
        <v>564.16</v>
      </c>
      <c r="AL19" s="16">
        <f t="shared" ref="AL19:AL23" si="30">AJ19*AK19/1000</f>
        <v>15.4805504</v>
      </c>
      <c r="AM19" s="16">
        <f t="shared" si="15"/>
        <v>15.4805504</v>
      </c>
      <c r="AN19" s="16">
        <v>0</v>
      </c>
      <c r="AO19" s="16">
        <f t="shared" ref="AO19:AO23" si="31">AE19+AJ19</f>
        <v>54.88</v>
      </c>
      <c r="AP19" s="16">
        <f t="shared" si="16"/>
        <v>30.365652799999999</v>
      </c>
      <c r="AQ19" s="16">
        <f t="shared" si="17"/>
        <v>30.365652799999999</v>
      </c>
      <c r="AR19" s="16">
        <f t="shared" si="18"/>
        <v>0</v>
      </c>
    </row>
    <row r="20" spans="1:44" ht="45" hidden="1" x14ac:dyDescent="0.25">
      <c r="A20" s="14" t="s">
        <v>65</v>
      </c>
      <c r="B20" s="27" t="s">
        <v>176</v>
      </c>
      <c r="C20" s="16">
        <v>44.33</v>
      </c>
      <c r="D20" s="16">
        <v>497.24</v>
      </c>
      <c r="E20" s="16">
        <f t="shared" si="19"/>
        <v>22.0426492</v>
      </c>
      <c r="F20" s="16">
        <f t="shared" si="8"/>
        <v>22.0426492</v>
      </c>
      <c r="G20" s="16">
        <v>0</v>
      </c>
      <c r="H20" s="16">
        <v>44.33</v>
      </c>
      <c r="I20" s="16">
        <v>521.6</v>
      </c>
      <c r="J20" s="16">
        <f t="shared" si="20"/>
        <v>23.122527999999999</v>
      </c>
      <c r="K20" s="16">
        <f t="shared" si="9"/>
        <v>23.122527999999999</v>
      </c>
      <c r="L20" s="16">
        <v>0</v>
      </c>
      <c r="M20" s="16">
        <f t="shared" si="10"/>
        <v>88.66</v>
      </c>
      <c r="N20" s="16">
        <f t="shared" si="11"/>
        <v>45.165177200000002</v>
      </c>
      <c r="O20" s="16">
        <f t="shared" si="11"/>
        <v>45.165177200000002</v>
      </c>
      <c r="P20" s="16">
        <f t="shared" si="11"/>
        <v>0</v>
      </c>
      <c r="Q20" s="16">
        <f t="shared" si="21"/>
        <v>44.33</v>
      </c>
      <c r="R20" s="16">
        <v>521.6</v>
      </c>
      <c r="S20" s="16">
        <f t="shared" si="22"/>
        <v>23.122527999999999</v>
      </c>
      <c r="T20" s="16">
        <f t="shared" si="23"/>
        <v>23.122527999999999</v>
      </c>
      <c r="U20" s="16">
        <v>0</v>
      </c>
      <c r="V20" s="16">
        <f t="shared" si="24"/>
        <v>44.33</v>
      </c>
      <c r="W20" s="16">
        <v>542.46</v>
      </c>
      <c r="X20" s="16">
        <f t="shared" si="25"/>
        <v>24.047251800000002</v>
      </c>
      <c r="Y20" s="16">
        <f t="shared" si="12"/>
        <v>24.047251800000002</v>
      </c>
      <c r="Z20" s="16">
        <v>0</v>
      </c>
      <c r="AA20" s="16">
        <f t="shared" si="13"/>
        <v>88.66</v>
      </c>
      <c r="AB20" s="16">
        <f t="shared" si="14"/>
        <v>47.169779800000001</v>
      </c>
      <c r="AC20" s="16">
        <f t="shared" si="14"/>
        <v>47.169779800000001</v>
      </c>
      <c r="AD20" s="16">
        <f t="shared" si="14"/>
        <v>0</v>
      </c>
      <c r="AE20" s="16">
        <f t="shared" si="26"/>
        <v>44.33</v>
      </c>
      <c r="AF20" s="16">
        <v>542.46</v>
      </c>
      <c r="AG20" s="16">
        <f t="shared" si="27"/>
        <v>24.047251800000002</v>
      </c>
      <c r="AH20" s="16">
        <f t="shared" si="28"/>
        <v>24.047251800000002</v>
      </c>
      <c r="AI20" s="16">
        <v>0</v>
      </c>
      <c r="AJ20" s="16">
        <f t="shared" si="29"/>
        <v>44.33</v>
      </c>
      <c r="AK20" s="16">
        <v>564.16</v>
      </c>
      <c r="AL20" s="16">
        <f t="shared" si="30"/>
        <v>25.009212799999997</v>
      </c>
      <c r="AM20" s="16">
        <f t="shared" si="15"/>
        <v>25.009212799999997</v>
      </c>
      <c r="AN20" s="16">
        <v>0</v>
      </c>
      <c r="AO20" s="16">
        <f t="shared" si="31"/>
        <v>88.66</v>
      </c>
      <c r="AP20" s="16">
        <f t="shared" si="16"/>
        <v>49.056464599999998</v>
      </c>
      <c r="AQ20" s="16">
        <f t="shared" si="17"/>
        <v>49.056464599999998</v>
      </c>
      <c r="AR20" s="16">
        <f t="shared" si="18"/>
        <v>0</v>
      </c>
    </row>
    <row r="21" spans="1:44" ht="31.5" hidden="1" x14ac:dyDescent="0.25">
      <c r="A21" s="14" t="s">
        <v>66</v>
      </c>
      <c r="B21" s="1" t="s">
        <v>177</v>
      </c>
      <c r="C21" s="16">
        <v>4.5</v>
      </c>
      <c r="D21" s="16">
        <v>497.24</v>
      </c>
      <c r="E21" s="16">
        <f t="shared" si="19"/>
        <v>2.2375799999999999</v>
      </c>
      <c r="F21" s="16">
        <f t="shared" si="8"/>
        <v>2.2375799999999999</v>
      </c>
      <c r="G21" s="16">
        <v>0</v>
      </c>
      <c r="H21" s="16">
        <v>4.5</v>
      </c>
      <c r="I21" s="16">
        <v>521.6</v>
      </c>
      <c r="J21" s="16">
        <f t="shared" si="20"/>
        <v>2.3472000000000004</v>
      </c>
      <c r="K21" s="16">
        <f t="shared" si="9"/>
        <v>2.3472000000000004</v>
      </c>
      <c r="L21" s="16">
        <v>0</v>
      </c>
      <c r="M21" s="16">
        <f t="shared" si="10"/>
        <v>9</v>
      </c>
      <c r="N21" s="16">
        <f t="shared" si="11"/>
        <v>4.5847800000000003</v>
      </c>
      <c r="O21" s="16">
        <f t="shared" si="11"/>
        <v>4.5847800000000003</v>
      </c>
      <c r="P21" s="16">
        <f t="shared" si="11"/>
        <v>0</v>
      </c>
      <c r="Q21" s="16">
        <f t="shared" si="21"/>
        <v>4.5</v>
      </c>
      <c r="R21" s="16">
        <v>521.6</v>
      </c>
      <c r="S21" s="16">
        <f t="shared" si="22"/>
        <v>2.3472000000000004</v>
      </c>
      <c r="T21" s="16">
        <f t="shared" si="23"/>
        <v>2.3472000000000004</v>
      </c>
      <c r="U21" s="16">
        <v>0</v>
      </c>
      <c r="V21" s="16">
        <f t="shared" si="24"/>
        <v>4.5</v>
      </c>
      <c r="W21" s="16">
        <v>542.46</v>
      </c>
      <c r="X21" s="16">
        <f t="shared" si="25"/>
        <v>2.4410700000000003</v>
      </c>
      <c r="Y21" s="16">
        <f t="shared" si="12"/>
        <v>2.4410700000000003</v>
      </c>
      <c r="Z21" s="16">
        <v>0</v>
      </c>
      <c r="AA21" s="16">
        <f t="shared" si="13"/>
        <v>9</v>
      </c>
      <c r="AB21" s="16">
        <f t="shared" si="14"/>
        <v>4.7882700000000007</v>
      </c>
      <c r="AC21" s="16">
        <f t="shared" si="14"/>
        <v>4.7882700000000007</v>
      </c>
      <c r="AD21" s="16">
        <f t="shared" si="14"/>
        <v>0</v>
      </c>
      <c r="AE21" s="16">
        <f t="shared" si="26"/>
        <v>4.5</v>
      </c>
      <c r="AF21" s="16">
        <v>542.46</v>
      </c>
      <c r="AG21" s="16">
        <f t="shared" si="27"/>
        <v>2.4410700000000003</v>
      </c>
      <c r="AH21" s="16">
        <f t="shared" si="28"/>
        <v>2.4410700000000003</v>
      </c>
      <c r="AI21" s="16">
        <v>0</v>
      </c>
      <c r="AJ21" s="16">
        <f t="shared" si="29"/>
        <v>4.5</v>
      </c>
      <c r="AK21" s="16">
        <v>564.16</v>
      </c>
      <c r="AL21" s="16">
        <f t="shared" si="30"/>
        <v>2.5387199999999996</v>
      </c>
      <c r="AM21" s="16">
        <f t="shared" si="15"/>
        <v>2.5387199999999996</v>
      </c>
      <c r="AN21" s="16">
        <v>0</v>
      </c>
      <c r="AO21" s="16">
        <f t="shared" si="31"/>
        <v>9</v>
      </c>
      <c r="AP21" s="16">
        <f t="shared" si="16"/>
        <v>4.9797899999999995</v>
      </c>
      <c r="AQ21" s="16">
        <f t="shared" si="17"/>
        <v>4.9797899999999995</v>
      </c>
      <c r="AR21" s="16">
        <f t="shared" si="18"/>
        <v>0</v>
      </c>
    </row>
    <row r="22" spans="1:44" ht="47.25" hidden="1" x14ac:dyDescent="0.25">
      <c r="A22" s="14" t="s">
        <v>60</v>
      </c>
      <c r="B22" s="1" t="s">
        <v>41</v>
      </c>
      <c r="C22" s="16">
        <v>95.35</v>
      </c>
      <c r="D22" s="16">
        <v>497.24</v>
      </c>
      <c r="E22" s="16">
        <f>C22*D22/1000</f>
        <v>47.411833999999992</v>
      </c>
      <c r="F22" s="16">
        <f t="shared" si="8"/>
        <v>47.411833999999992</v>
      </c>
      <c r="G22" s="16">
        <v>0</v>
      </c>
      <c r="H22" s="16">
        <v>95.35</v>
      </c>
      <c r="I22" s="16">
        <v>521.6</v>
      </c>
      <c r="J22" s="16">
        <f t="shared" si="20"/>
        <v>49.734559999999995</v>
      </c>
      <c r="K22" s="16">
        <f t="shared" si="9"/>
        <v>49.734559999999995</v>
      </c>
      <c r="L22" s="16">
        <v>0</v>
      </c>
      <c r="M22" s="16">
        <f t="shared" si="10"/>
        <v>190.7</v>
      </c>
      <c r="N22" s="16">
        <f t="shared" si="11"/>
        <v>97.146393999999987</v>
      </c>
      <c r="O22" s="16">
        <f t="shared" si="11"/>
        <v>97.146393999999987</v>
      </c>
      <c r="P22" s="16">
        <f t="shared" si="11"/>
        <v>0</v>
      </c>
      <c r="Q22" s="16">
        <f t="shared" si="21"/>
        <v>95.35</v>
      </c>
      <c r="R22" s="16">
        <v>521.6</v>
      </c>
      <c r="S22" s="16">
        <f>Q22*R22/1000</f>
        <v>49.734559999999995</v>
      </c>
      <c r="T22" s="16">
        <f>S22-U22</f>
        <v>49.734559999999995</v>
      </c>
      <c r="U22" s="16">
        <v>0</v>
      </c>
      <c r="V22" s="16">
        <f t="shared" si="24"/>
        <v>95.35</v>
      </c>
      <c r="W22" s="16">
        <v>542.46</v>
      </c>
      <c r="X22" s="16">
        <f t="shared" si="25"/>
        <v>51.723561000000004</v>
      </c>
      <c r="Y22" s="16">
        <f t="shared" si="12"/>
        <v>51.723561000000004</v>
      </c>
      <c r="Z22" s="16">
        <v>0</v>
      </c>
      <c r="AA22" s="16">
        <f t="shared" si="13"/>
        <v>190.7</v>
      </c>
      <c r="AB22" s="16">
        <f t="shared" si="14"/>
        <v>101.45812100000001</v>
      </c>
      <c r="AC22" s="16">
        <f t="shared" si="14"/>
        <v>101.45812100000001</v>
      </c>
      <c r="AD22" s="16">
        <f t="shared" si="14"/>
        <v>0</v>
      </c>
      <c r="AE22" s="16">
        <f t="shared" si="26"/>
        <v>95.35</v>
      </c>
      <c r="AF22" s="16">
        <v>542.46</v>
      </c>
      <c r="AG22" s="16">
        <f>AE22*AF22/1000</f>
        <v>51.723561000000004</v>
      </c>
      <c r="AH22" s="16">
        <f>AG22-AI22</f>
        <v>51.723561000000004</v>
      </c>
      <c r="AI22" s="16">
        <v>0</v>
      </c>
      <c r="AJ22" s="16">
        <f t="shared" si="29"/>
        <v>95.35</v>
      </c>
      <c r="AK22" s="16">
        <v>564.16</v>
      </c>
      <c r="AL22" s="16">
        <f t="shared" si="30"/>
        <v>53.792655999999994</v>
      </c>
      <c r="AM22" s="16">
        <f t="shared" si="15"/>
        <v>53.792655999999994</v>
      </c>
      <c r="AN22" s="16">
        <v>0</v>
      </c>
      <c r="AO22" s="16">
        <f t="shared" si="31"/>
        <v>190.7</v>
      </c>
      <c r="AP22" s="16">
        <f t="shared" si="16"/>
        <v>105.516217</v>
      </c>
      <c r="AQ22" s="16">
        <f t="shared" si="17"/>
        <v>105.516217</v>
      </c>
      <c r="AR22" s="16">
        <f t="shared" si="18"/>
        <v>0</v>
      </c>
    </row>
    <row r="23" spans="1:44" ht="31.5" hidden="1" x14ac:dyDescent="0.25">
      <c r="A23" s="14" t="s">
        <v>61</v>
      </c>
      <c r="B23" s="1" t="s">
        <v>178</v>
      </c>
      <c r="C23" s="16">
        <f>38.28+5.53</f>
        <v>43.81</v>
      </c>
      <c r="D23" s="16">
        <v>497.24</v>
      </c>
      <c r="E23" s="16">
        <f>C23*D23/1000</f>
        <v>21.784084400000001</v>
      </c>
      <c r="F23" s="16">
        <f t="shared" si="8"/>
        <v>21.784084400000001</v>
      </c>
      <c r="G23" s="16">
        <v>0</v>
      </c>
      <c r="H23" s="16">
        <f>38.28+5.53</f>
        <v>43.81</v>
      </c>
      <c r="I23" s="16">
        <v>521.6</v>
      </c>
      <c r="J23" s="16">
        <f t="shared" si="20"/>
        <v>22.851296000000001</v>
      </c>
      <c r="K23" s="16">
        <f t="shared" si="9"/>
        <v>22.851296000000001</v>
      </c>
      <c r="L23" s="16">
        <v>0</v>
      </c>
      <c r="M23" s="16">
        <f t="shared" si="10"/>
        <v>87.62</v>
      </c>
      <c r="N23" s="16">
        <f t="shared" si="11"/>
        <v>44.635380400000003</v>
      </c>
      <c r="O23" s="16">
        <f t="shared" si="11"/>
        <v>44.635380400000003</v>
      </c>
      <c r="P23" s="16">
        <f t="shared" si="11"/>
        <v>0</v>
      </c>
      <c r="Q23" s="16">
        <f t="shared" si="21"/>
        <v>43.81</v>
      </c>
      <c r="R23" s="16">
        <v>521.6</v>
      </c>
      <c r="S23" s="16">
        <f>Q23*R23/1000</f>
        <v>22.851296000000001</v>
      </c>
      <c r="T23" s="16">
        <f>S23-U23</f>
        <v>22.851296000000001</v>
      </c>
      <c r="U23" s="16">
        <v>0</v>
      </c>
      <c r="V23" s="16">
        <f t="shared" si="24"/>
        <v>43.81</v>
      </c>
      <c r="W23" s="16">
        <v>542.46</v>
      </c>
      <c r="X23" s="16">
        <f t="shared" si="25"/>
        <v>23.765172600000003</v>
      </c>
      <c r="Y23" s="16">
        <f t="shared" si="12"/>
        <v>23.765172600000003</v>
      </c>
      <c r="Z23" s="16">
        <v>0</v>
      </c>
      <c r="AA23" s="16">
        <f t="shared" si="13"/>
        <v>87.62</v>
      </c>
      <c r="AB23" s="16">
        <f t="shared" si="14"/>
        <v>46.616468600000005</v>
      </c>
      <c r="AC23" s="16">
        <f t="shared" si="14"/>
        <v>46.616468600000005</v>
      </c>
      <c r="AD23" s="16">
        <f t="shared" si="14"/>
        <v>0</v>
      </c>
      <c r="AE23" s="16">
        <f t="shared" si="26"/>
        <v>43.81</v>
      </c>
      <c r="AF23" s="16">
        <v>542.46</v>
      </c>
      <c r="AG23" s="16">
        <f>AE23*AF23/1000</f>
        <v>23.765172600000003</v>
      </c>
      <c r="AH23" s="16">
        <f>AG23-AI23</f>
        <v>23.765172600000003</v>
      </c>
      <c r="AI23" s="16">
        <v>0</v>
      </c>
      <c r="AJ23" s="16">
        <f t="shared" si="29"/>
        <v>43.81</v>
      </c>
      <c r="AK23" s="16">
        <v>564.16</v>
      </c>
      <c r="AL23" s="16">
        <f t="shared" si="30"/>
        <v>24.715849600000002</v>
      </c>
      <c r="AM23" s="16">
        <f t="shared" si="15"/>
        <v>24.715849600000002</v>
      </c>
      <c r="AN23" s="16">
        <v>0</v>
      </c>
      <c r="AO23" s="16">
        <f t="shared" si="31"/>
        <v>87.62</v>
      </c>
      <c r="AP23" s="16">
        <f t="shared" si="16"/>
        <v>48.481022200000005</v>
      </c>
      <c r="AQ23" s="16">
        <f t="shared" si="17"/>
        <v>48.481022200000005</v>
      </c>
      <c r="AR23" s="16">
        <f t="shared" si="18"/>
        <v>0</v>
      </c>
    </row>
    <row r="24" spans="1:44" s="13" customFormat="1" ht="47.25" hidden="1" x14ac:dyDescent="0.25">
      <c r="A24" s="11" t="s">
        <v>62</v>
      </c>
      <c r="B24" s="4" t="s">
        <v>179</v>
      </c>
      <c r="C24" s="12">
        <f t="shared" ref="C24:AD24" si="32">SUM(C25:C31)</f>
        <v>900.09999999999991</v>
      </c>
      <c r="D24" s="12"/>
      <c r="E24" s="12">
        <f t="shared" si="32"/>
        <v>447.56572400000005</v>
      </c>
      <c r="F24" s="12">
        <f t="shared" si="32"/>
        <v>399.83068400000008</v>
      </c>
      <c r="G24" s="12">
        <f t="shared" si="32"/>
        <v>47.735039999999998</v>
      </c>
      <c r="H24" s="12">
        <f t="shared" si="32"/>
        <v>1011.6800000000001</v>
      </c>
      <c r="I24" s="12"/>
      <c r="J24" s="12">
        <f t="shared" si="32"/>
        <v>527.69228799999996</v>
      </c>
      <c r="K24" s="12">
        <f t="shared" si="32"/>
        <v>466.16956799999997</v>
      </c>
      <c r="L24" s="12">
        <f t="shared" si="32"/>
        <v>61.52272</v>
      </c>
      <c r="M24" s="12">
        <f t="shared" si="32"/>
        <v>1911.78</v>
      </c>
      <c r="N24" s="12">
        <f t="shared" si="32"/>
        <v>975.25801200000001</v>
      </c>
      <c r="O24" s="12">
        <f t="shared" si="32"/>
        <v>866.00025200000005</v>
      </c>
      <c r="P24" s="12">
        <f t="shared" si="32"/>
        <v>109.25776</v>
      </c>
      <c r="Q24" s="12">
        <f t="shared" si="32"/>
        <v>900.09999999999991</v>
      </c>
      <c r="R24" s="12"/>
      <c r="S24" s="12">
        <f t="shared" si="32"/>
        <v>469.49216000000001</v>
      </c>
      <c r="T24" s="12">
        <f t="shared" si="32"/>
        <v>419.41856000000001</v>
      </c>
      <c r="U24" s="12">
        <f t="shared" si="32"/>
        <v>50.073599999999999</v>
      </c>
      <c r="V24" s="12">
        <f t="shared" si="32"/>
        <v>1011.6800000000001</v>
      </c>
      <c r="W24" s="12"/>
      <c r="X24" s="12">
        <f t="shared" si="32"/>
        <v>548.79593280000006</v>
      </c>
      <c r="Y24" s="12">
        <f t="shared" si="32"/>
        <v>484.81277580000011</v>
      </c>
      <c r="Z24" s="12">
        <f t="shared" si="32"/>
        <v>63.983156999999999</v>
      </c>
      <c r="AA24" s="12">
        <f t="shared" si="32"/>
        <v>1911.78</v>
      </c>
      <c r="AB24" s="12">
        <f t="shared" si="32"/>
        <v>1018.2880928000002</v>
      </c>
      <c r="AC24" s="12">
        <f t="shared" si="32"/>
        <v>904.23133580000012</v>
      </c>
      <c r="AD24" s="12">
        <f t="shared" si="32"/>
        <v>114.056757</v>
      </c>
      <c r="AE24" s="12">
        <f t="shared" ref="AE24" si="33">SUM(AE25:AE31)</f>
        <v>900.09999999999991</v>
      </c>
      <c r="AF24" s="12"/>
      <c r="AG24" s="12">
        <f t="shared" ref="AG24:AJ24" si="34">SUM(AG25:AG31)</f>
        <v>488.26824599999998</v>
      </c>
      <c r="AH24" s="12">
        <f t="shared" si="34"/>
        <v>436.19208599999996</v>
      </c>
      <c r="AI24" s="12">
        <f t="shared" si="34"/>
        <v>52.076160000000002</v>
      </c>
      <c r="AJ24" s="12">
        <f t="shared" si="34"/>
        <v>1011.6800000000001</v>
      </c>
      <c r="AK24" s="12"/>
      <c r="AL24" s="12">
        <f t="shared" ref="AL24:AR24" si="35">SUM(AL25:AL31)</f>
        <v>570.74938880000002</v>
      </c>
      <c r="AM24" s="12">
        <f t="shared" si="35"/>
        <v>504.20671679999998</v>
      </c>
      <c r="AN24" s="12">
        <f t="shared" si="35"/>
        <v>66.54267200000001</v>
      </c>
      <c r="AO24" s="12">
        <f t="shared" si="35"/>
        <v>1911.78</v>
      </c>
      <c r="AP24" s="12">
        <f t="shared" si="35"/>
        <v>1059.0176348</v>
      </c>
      <c r="AQ24" s="12">
        <f t="shared" si="35"/>
        <v>940.39880279999988</v>
      </c>
      <c r="AR24" s="12">
        <f t="shared" si="35"/>
        <v>118.61883200000001</v>
      </c>
    </row>
    <row r="25" spans="1:44" hidden="1" x14ac:dyDescent="0.25">
      <c r="A25" s="14" t="s">
        <v>121</v>
      </c>
      <c r="B25" s="21" t="s">
        <v>142</v>
      </c>
      <c r="C25" s="16">
        <v>488.15</v>
      </c>
      <c r="D25" s="16">
        <v>497.24</v>
      </c>
      <c r="E25" s="16">
        <f t="shared" ref="E25:E31" si="36">C25*D25/1000</f>
        <v>242.72770600000001</v>
      </c>
      <c r="F25" s="16">
        <f t="shared" si="8"/>
        <v>242.72770600000001</v>
      </c>
      <c r="G25" s="16">
        <v>0</v>
      </c>
      <c r="H25" s="16">
        <v>512.6</v>
      </c>
      <c r="I25" s="16">
        <v>521.6</v>
      </c>
      <c r="J25" s="16">
        <f t="shared" ref="J25:J31" si="37">H25*I25/1000</f>
        <v>267.37216000000001</v>
      </c>
      <c r="K25" s="16">
        <f t="shared" si="9"/>
        <v>267.37216000000001</v>
      </c>
      <c r="L25" s="16">
        <v>0</v>
      </c>
      <c r="M25" s="16">
        <f t="shared" ref="M25:M31" si="38">C25+H25</f>
        <v>1000.75</v>
      </c>
      <c r="N25" s="16">
        <f t="shared" ref="N25:P31" si="39">E25+J25</f>
        <v>510.09986600000002</v>
      </c>
      <c r="O25" s="16">
        <f t="shared" si="39"/>
        <v>510.09986600000002</v>
      </c>
      <c r="P25" s="16">
        <f t="shared" si="39"/>
        <v>0</v>
      </c>
      <c r="Q25" s="16">
        <f t="shared" si="21"/>
        <v>488.15</v>
      </c>
      <c r="R25" s="16">
        <v>521.6</v>
      </c>
      <c r="S25" s="16">
        <f t="shared" ref="S25:S31" si="40">Q25*R25/1000</f>
        <v>254.61904000000001</v>
      </c>
      <c r="T25" s="16">
        <f t="shared" ref="T25:T31" si="41">S25-U25</f>
        <v>254.61904000000001</v>
      </c>
      <c r="U25" s="16">
        <v>0</v>
      </c>
      <c r="V25" s="16">
        <f t="shared" ref="V25:V31" si="42">H25</f>
        <v>512.6</v>
      </c>
      <c r="W25" s="16">
        <v>542.46</v>
      </c>
      <c r="X25" s="16">
        <f t="shared" ref="X25:X31" si="43">V25*W25/1000</f>
        <v>278.06499600000006</v>
      </c>
      <c r="Y25" s="16">
        <f t="shared" si="12"/>
        <v>278.06499600000006</v>
      </c>
      <c r="Z25" s="16">
        <v>0</v>
      </c>
      <c r="AA25" s="16">
        <f t="shared" ref="AA25:AA31" si="44">Q25+V25</f>
        <v>1000.75</v>
      </c>
      <c r="AB25" s="16">
        <f t="shared" ref="AB25:AD31" si="45">S25+X25</f>
        <v>532.68403600000011</v>
      </c>
      <c r="AC25" s="16">
        <f t="shared" si="45"/>
        <v>532.68403600000011</v>
      </c>
      <c r="AD25" s="16">
        <f t="shared" si="45"/>
        <v>0</v>
      </c>
      <c r="AE25" s="16">
        <f t="shared" ref="AE25:AE31" si="46">C25</f>
        <v>488.15</v>
      </c>
      <c r="AF25" s="16">
        <v>542.46</v>
      </c>
      <c r="AG25" s="16">
        <f t="shared" ref="AG25:AG31" si="47">AE25*AF25/1000</f>
        <v>264.801849</v>
      </c>
      <c r="AH25" s="16">
        <f t="shared" ref="AH25:AH31" si="48">AG25-AI25</f>
        <v>264.801849</v>
      </c>
      <c r="AI25" s="16">
        <v>0</v>
      </c>
      <c r="AJ25" s="16">
        <f t="shared" ref="AJ25:AJ31" si="49">H25</f>
        <v>512.6</v>
      </c>
      <c r="AK25" s="16">
        <v>564.16</v>
      </c>
      <c r="AL25" s="16">
        <f t="shared" ref="AL25:AL31" si="50">AJ25*AK25/1000</f>
        <v>289.18841599999996</v>
      </c>
      <c r="AM25" s="16">
        <f t="shared" ref="AM25:AM31" si="51">AL25-AN25</f>
        <v>289.18841599999996</v>
      </c>
      <c r="AN25" s="16">
        <v>0</v>
      </c>
      <c r="AO25" s="16">
        <f t="shared" ref="AO25:AO31" si="52">AE25+AJ25</f>
        <v>1000.75</v>
      </c>
      <c r="AP25" s="16">
        <f t="shared" ref="AP25:AP31" si="53">AG25+AL25</f>
        <v>553.99026499999991</v>
      </c>
      <c r="AQ25" s="16">
        <f t="shared" ref="AQ25:AQ31" si="54">AH25+AM25</f>
        <v>553.99026499999991</v>
      </c>
      <c r="AR25" s="16">
        <f t="shared" ref="AR25:AR31" si="55">AI25+AN25</f>
        <v>0</v>
      </c>
    </row>
    <row r="26" spans="1:44" hidden="1" x14ac:dyDescent="0.25">
      <c r="A26" s="14" t="s">
        <v>122</v>
      </c>
      <c r="B26" s="21" t="s">
        <v>143</v>
      </c>
      <c r="C26" s="16">
        <v>19.5</v>
      </c>
      <c r="D26" s="16">
        <v>497.24</v>
      </c>
      <c r="E26" s="16">
        <f t="shared" si="36"/>
        <v>9.69618</v>
      </c>
      <c r="F26" s="16">
        <f t="shared" si="8"/>
        <v>9.69618</v>
      </c>
      <c r="G26" s="16">
        <v>0</v>
      </c>
      <c r="H26" s="16">
        <v>19.5</v>
      </c>
      <c r="I26" s="16">
        <v>521.6</v>
      </c>
      <c r="J26" s="16">
        <f t="shared" si="37"/>
        <v>10.171200000000001</v>
      </c>
      <c r="K26" s="16">
        <f t="shared" si="9"/>
        <v>10.171200000000001</v>
      </c>
      <c r="L26" s="16">
        <v>0</v>
      </c>
      <c r="M26" s="16">
        <f t="shared" si="38"/>
        <v>39</v>
      </c>
      <c r="N26" s="16">
        <f t="shared" si="39"/>
        <v>19.867380000000001</v>
      </c>
      <c r="O26" s="16">
        <f t="shared" si="39"/>
        <v>19.867380000000001</v>
      </c>
      <c r="P26" s="16">
        <f t="shared" si="39"/>
        <v>0</v>
      </c>
      <c r="Q26" s="16">
        <f t="shared" si="21"/>
        <v>19.5</v>
      </c>
      <c r="R26" s="16">
        <v>521.6</v>
      </c>
      <c r="S26" s="16">
        <f t="shared" si="40"/>
        <v>10.171200000000001</v>
      </c>
      <c r="T26" s="16">
        <f t="shared" si="41"/>
        <v>10.171200000000001</v>
      </c>
      <c r="U26" s="16">
        <v>0</v>
      </c>
      <c r="V26" s="16">
        <f t="shared" si="42"/>
        <v>19.5</v>
      </c>
      <c r="W26" s="16">
        <v>542.46</v>
      </c>
      <c r="X26" s="16">
        <f t="shared" si="43"/>
        <v>10.577970000000001</v>
      </c>
      <c r="Y26" s="16">
        <f t="shared" si="12"/>
        <v>10.577970000000001</v>
      </c>
      <c r="Z26" s="16">
        <v>0</v>
      </c>
      <c r="AA26" s="16">
        <f t="shared" si="44"/>
        <v>39</v>
      </c>
      <c r="AB26" s="16">
        <f t="shared" si="45"/>
        <v>20.749169999999999</v>
      </c>
      <c r="AC26" s="16">
        <f t="shared" si="45"/>
        <v>20.749169999999999</v>
      </c>
      <c r="AD26" s="16">
        <f t="shared" si="45"/>
        <v>0</v>
      </c>
      <c r="AE26" s="16">
        <f t="shared" si="46"/>
        <v>19.5</v>
      </c>
      <c r="AF26" s="16">
        <v>542.46</v>
      </c>
      <c r="AG26" s="16">
        <f t="shared" si="47"/>
        <v>10.577970000000001</v>
      </c>
      <c r="AH26" s="16">
        <f t="shared" si="48"/>
        <v>10.577970000000001</v>
      </c>
      <c r="AI26" s="16">
        <v>0</v>
      </c>
      <c r="AJ26" s="16">
        <f t="shared" si="49"/>
        <v>19.5</v>
      </c>
      <c r="AK26" s="16">
        <v>564.16</v>
      </c>
      <c r="AL26" s="16">
        <f t="shared" si="50"/>
        <v>11.001119999999998</v>
      </c>
      <c r="AM26" s="16">
        <f t="shared" si="51"/>
        <v>11.001119999999998</v>
      </c>
      <c r="AN26" s="16">
        <v>0</v>
      </c>
      <c r="AO26" s="16">
        <f t="shared" si="52"/>
        <v>39</v>
      </c>
      <c r="AP26" s="16">
        <f t="shared" si="53"/>
        <v>21.579090000000001</v>
      </c>
      <c r="AQ26" s="16">
        <f t="shared" si="54"/>
        <v>21.579090000000001</v>
      </c>
      <c r="AR26" s="16">
        <f t="shared" si="55"/>
        <v>0</v>
      </c>
    </row>
    <row r="27" spans="1:44" hidden="1" x14ac:dyDescent="0.25">
      <c r="A27" s="14" t="s">
        <v>123</v>
      </c>
      <c r="B27" s="21" t="s">
        <v>144</v>
      </c>
      <c r="C27" s="16">
        <v>270.89999999999998</v>
      </c>
      <c r="D27" s="16">
        <v>497.24</v>
      </c>
      <c r="E27" s="16">
        <f t="shared" si="36"/>
        <v>134.702316</v>
      </c>
      <c r="F27" s="16">
        <f t="shared" si="8"/>
        <v>134.702316</v>
      </c>
      <c r="G27" s="16">
        <v>0</v>
      </c>
      <c r="H27" s="16">
        <v>335.5</v>
      </c>
      <c r="I27" s="16">
        <v>521.6</v>
      </c>
      <c r="J27" s="16">
        <f t="shared" si="37"/>
        <v>174.99680000000001</v>
      </c>
      <c r="K27" s="16">
        <f t="shared" si="9"/>
        <v>174.99680000000001</v>
      </c>
      <c r="L27" s="16">
        <v>0</v>
      </c>
      <c r="M27" s="16">
        <f t="shared" si="38"/>
        <v>606.4</v>
      </c>
      <c r="N27" s="16">
        <f t="shared" si="39"/>
        <v>309.699116</v>
      </c>
      <c r="O27" s="16">
        <f t="shared" si="39"/>
        <v>309.699116</v>
      </c>
      <c r="P27" s="16">
        <f t="shared" si="39"/>
        <v>0</v>
      </c>
      <c r="Q27" s="16">
        <f t="shared" si="21"/>
        <v>270.89999999999998</v>
      </c>
      <c r="R27" s="16">
        <v>521.6</v>
      </c>
      <c r="S27" s="16">
        <f t="shared" si="40"/>
        <v>141.30144000000001</v>
      </c>
      <c r="T27" s="16">
        <f t="shared" si="41"/>
        <v>141.30144000000001</v>
      </c>
      <c r="U27" s="16">
        <v>0</v>
      </c>
      <c r="V27" s="16">
        <f t="shared" si="42"/>
        <v>335.5</v>
      </c>
      <c r="W27" s="16">
        <v>542.46</v>
      </c>
      <c r="X27" s="16">
        <f t="shared" si="43"/>
        <v>181.99533000000002</v>
      </c>
      <c r="Y27" s="16">
        <f t="shared" si="12"/>
        <v>181.99533000000002</v>
      </c>
      <c r="Z27" s="16">
        <v>0</v>
      </c>
      <c r="AA27" s="16">
        <f t="shared" si="44"/>
        <v>606.4</v>
      </c>
      <c r="AB27" s="16">
        <f t="shared" si="45"/>
        <v>323.29677000000004</v>
      </c>
      <c r="AC27" s="16">
        <f t="shared" si="45"/>
        <v>323.29677000000004</v>
      </c>
      <c r="AD27" s="16">
        <f t="shared" si="45"/>
        <v>0</v>
      </c>
      <c r="AE27" s="16">
        <f t="shared" si="46"/>
        <v>270.89999999999998</v>
      </c>
      <c r="AF27" s="16">
        <v>542.46</v>
      </c>
      <c r="AG27" s="16">
        <f t="shared" si="47"/>
        <v>146.95241399999998</v>
      </c>
      <c r="AH27" s="16">
        <f t="shared" si="48"/>
        <v>146.95241399999998</v>
      </c>
      <c r="AI27" s="16">
        <v>0</v>
      </c>
      <c r="AJ27" s="16">
        <f t="shared" si="49"/>
        <v>335.5</v>
      </c>
      <c r="AK27" s="16">
        <v>564.16</v>
      </c>
      <c r="AL27" s="16">
        <f t="shared" si="50"/>
        <v>189.27567999999999</v>
      </c>
      <c r="AM27" s="16">
        <f t="shared" si="51"/>
        <v>189.27567999999999</v>
      </c>
      <c r="AN27" s="16">
        <v>0</v>
      </c>
      <c r="AO27" s="16">
        <f t="shared" si="52"/>
        <v>606.4</v>
      </c>
      <c r="AP27" s="16">
        <f t="shared" si="53"/>
        <v>336.22809399999994</v>
      </c>
      <c r="AQ27" s="16">
        <f t="shared" si="54"/>
        <v>336.22809399999994</v>
      </c>
      <c r="AR27" s="16">
        <f t="shared" si="55"/>
        <v>0</v>
      </c>
    </row>
    <row r="28" spans="1:44" hidden="1" x14ac:dyDescent="0.25">
      <c r="A28" s="14" t="s">
        <v>124</v>
      </c>
      <c r="B28" s="21" t="s">
        <v>145</v>
      </c>
      <c r="C28" s="16">
        <v>12.38</v>
      </c>
      <c r="D28" s="16">
        <v>497.24</v>
      </c>
      <c r="E28" s="16">
        <f t="shared" si="36"/>
        <v>6.1558312000000006</v>
      </c>
      <c r="F28" s="16">
        <f t="shared" si="8"/>
        <v>6.1558312000000006</v>
      </c>
      <c r="G28" s="16">
        <v>0</v>
      </c>
      <c r="H28" s="16">
        <v>12.96</v>
      </c>
      <c r="I28" s="16">
        <v>521.6</v>
      </c>
      <c r="J28" s="16">
        <f t="shared" si="37"/>
        <v>6.7599360000000006</v>
      </c>
      <c r="K28" s="16">
        <f t="shared" si="9"/>
        <v>6.7599360000000006</v>
      </c>
      <c r="L28" s="16">
        <v>0</v>
      </c>
      <c r="M28" s="16">
        <f t="shared" si="38"/>
        <v>25.340000000000003</v>
      </c>
      <c r="N28" s="16">
        <f t="shared" si="39"/>
        <v>12.915767200000001</v>
      </c>
      <c r="O28" s="16">
        <f t="shared" si="39"/>
        <v>12.915767200000001</v>
      </c>
      <c r="P28" s="16">
        <f t="shared" si="39"/>
        <v>0</v>
      </c>
      <c r="Q28" s="16">
        <f t="shared" si="21"/>
        <v>12.38</v>
      </c>
      <c r="R28" s="16">
        <v>521.6</v>
      </c>
      <c r="S28" s="16">
        <f t="shared" si="40"/>
        <v>6.457408</v>
      </c>
      <c r="T28" s="16">
        <f t="shared" si="41"/>
        <v>6.457408</v>
      </c>
      <c r="U28" s="16">
        <v>0</v>
      </c>
      <c r="V28" s="16">
        <f t="shared" si="42"/>
        <v>12.96</v>
      </c>
      <c r="W28" s="16">
        <v>542.46</v>
      </c>
      <c r="X28" s="16">
        <f t="shared" si="43"/>
        <v>7.0302816000000012</v>
      </c>
      <c r="Y28" s="16">
        <f t="shared" si="12"/>
        <v>7.0302816000000012</v>
      </c>
      <c r="Z28" s="16">
        <v>0</v>
      </c>
      <c r="AA28" s="16">
        <f t="shared" si="44"/>
        <v>25.340000000000003</v>
      </c>
      <c r="AB28" s="16">
        <f t="shared" si="45"/>
        <v>13.487689600000001</v>
      </c>
      <c r="AC28" s="16">
        <f t="shared" si="45"/>
        <v>13.487689600000001</v>
      </c>
      <c r="AD28" s="16">
        <f t="shared" si="45"/>
        <v>0</v>
      </c>
      <c r="AE28" s="16">
        <f t="shared" si="46"/>
        <v>12.38</v>
      </c>
      <c r="AF28" s="16">
        <v>542.46</v>
      </c>
      <c r="AG28" s="16">
        <f t="shared" si="47"/>
        <v>6.7156548000000011</v>
      </c>
      <c r="AH28" s="16">
        <f t="shared" si="48"/>
        <v>6.7156548000000011</v>
      </c>
      <c r="AI28" s="16">
        <v>0</v>
      </c>
      <c r="AJ28" s="16">
        <f t="shared" si="49"/>
        <v>12.96</v>
      </c>
      <c r="AK28" s="16">
        <v>564.16</v>
      </c>
      <c r="AL28" s="16">
        <f t="shared" si="50"/>
        <v>7.3115136000000005</v>
      </c>
      <c r="AM28" s="16">
        <f t="shared" si="51"/>
        <v>7.3115136000000005</v>
      </c>
      <c r="AN28" s="16">
        <v>0</v>
      </c>
      <c r="AO28" s="16">
        <f t="shared" si="52"/>
        <v>25.340000000000003</v>
      </c>
      <c r="AP28" s="16">
        <f t="shared" si="53"/>
        <v>14.027168400000001</v>
      </c>
      <c r="AQ28" s="16">
        <f t="shared" si="54"/>
        <v>14.027168400000001</v>
      </c>
      <c r="AR28" s="16">
        <f t="shared" si="55"/>
        <v>0</v>
      </c>
    </row>
    <row r="29" spans="1:44" hidden="1" x14ac:dyDescent="0.25">
      <c r="A29" s="14" t="s">
        <v>125</v>
      </c>
      <c r="B29" s="21" t="s">
        <v>146</v>
      </c>
      <c r="C29" s="16">
        <v>13.17</v>
      </c>
      <c r="D29" s="16">
        <v>497.24</v>
      </c>
      <c r="E29" s="16">
        <f t="shared" si="36"/>
        <v>6.5486508000000008</v>
      </c>
      <c r="F29" s="16">
        <f t="shared" si="8"/>
        <v>6.5486508000000008</v>
      </c>
      <c r="G29" s="16">
        <v>0</v>
      </c>
      <c r="H29" s="16">
        <v>13.17</v>
      </c>
      <c r="I29" s="16">
        <v>521.6</v>
      </c>
      <c r="J29" s="16">
        <f t="shared" si="37"/>
        <v>6.8694720000000009</v>
      </c>
      <c r="K29" s="16">
        <f t="shared" si="9"/>
        <v>6.8694720000000009</v>
      </c>
      <c r="L29" s="16">
        <v>0</v>
      </c>
      <c r="M29" s="16">
        <f t="shared" si="38"/>
        <v>26.34</v>
      </c>
      <c r="N29" s="16">
        <f t="shared" si="39"/>
        <v>13.418122800000003</v>
      </c>
      <c r="O29" s="16">
        <f t="shared" si="39"/>
        <v>13.418122800000003</v>
      </c>
      <c r="P29" s="16">
        <f t="shared" si="39"/>
        <v>0</v>
      </c>
      <c r="Q29" s="16">
        <f t="shared" si="21"/>
        <v>13.17</v>
      </c>
      <c r="R29" s="16">
        <v>521.6</v>
      </c>
      <c r="S29" s="16">
        <f t="shared" si="40"/>
        <v>6.8694720000000009</v>
      </c>
      <c r="T29" s="16">
        <f t="shared" si="41"/>
        <v>6.8694720000000009</v>
      </c>
      <c r="U29" s="16">
        <v>0</v>
      </c>
      <c r="V29" s="16">
        <f t="shared" si="42"/>
        <v>13.17</v>
      </c>
      <c r="W29" s="16">
        <v>542.46</v>
      </c>
      <c r="X29" s="16">
        <f t="shared" si="43"/>
        <v>7.1441982000000008</v>
      </c>
      <c r="Y29" s="16">
        <f t="shared" si="12"/>
        <v>7.1441982000000008</v>
      </c>
      <c r="Z29" s="16">
        <v>0</v>
      </c>
      <c r="AA29" s="16">
        <f t="shared" si="44"/>
        <v>26.34</v>
      </c>
      <c r="AB29" s="16">
        <f t="shared" si="45"/>
        <v>14.013670200000002</v>
      </c>
      <c r="AC29" s="16">
        <f t="shared" si="45"/>
        <v>14.013670200000002</v>
      </c>
      <c r="AD29" s="16">
        <f t="shared" si="45"/>
        <v>0</v>
      </c>
      <c r="AE29" s="16">
        <f t="shared" si="46"/>
        <v>13.17</v>
      </c>
      <c r="AF29" s="16">
        <v>542.46</v>
      </c>
      <c r="AG29" s="16">
        <f t="shared" si="47"/>
        <v>7.1441982000000008</v>
      </c>
      <c r="AH29" s="16">
        <f t="shared" si="48"/>
        <v>7.1441982000000008</v>
      </c>
      <c r="AI29" s="16">
        <v>0</v>
      </c>
      <c r="AJ29" s="16">
        <f t="shared" si="49"/>
        <v>13.17</v>
      </c>
      <c r="AK29" s="16">
        <v>564.16</v>
      </c>
      <c r="AL29" s="16">
        <f t="shared" si="50"/>
        <v>7.4299871999999993</v>
      </c>
      <c r="AM29" s="16">
        <f t="shared" si="51"/>
        <v>7.4299871999999993</v>
      </c>
      <c r="AN29" s="16">
        <v>0</v>
      </c>
      <c r="AO29" s="16">
        <f t="shared" si="52"/>
        <v>26.34</v>
      </c>
      <c r="AP29" s="16">
        <f t="shared" si="53"/>
        <v>14.574185400000001</v>
      </c>
      <c r="AQ29" s="16">
        <f t="shared" si="54"/>
        <v>14.574185400000001</v>
      </c>
      <c r="AR29" s="16">
        <f t="shared" si="55"/>
        <v>0</v>
      </c>
    </row>
    <row r="30" spans="1:44" hidden="1" x14ac:dyDescent="0.25">
      <c r="A30" s="14" t="s">
        <v>147</v>
      </c>
      <c r="B30" s="21" t="s">
        <v>148</v>
      </c>
      <c r="C30" s="16">
        <v>2.25</v>
      </c>
      <c r="D30" s="16">
        <v>497.24</v>
      </c>
      <c r="E30" s="16">
        <f t="shared" si="36"/>
        <v>1.11879</v>
      </c>
      <c r="F30" s="16">
        <f t="shared" si="8"/>
        <v>0</v>
      </c>
      <c r="G30" s="16">
        <f>E30</f>
        <v>1.11879</v>
      </c>
      <c r="H30" s="16">
        <v>2.25</v>
      </c>
      <c r="I30" s="16">
        <v>521.6</v>
      </c>
      <c r="J30" s="16">
        <f t="shared" si="37"/>
        <v>1.1736000000000002</v>
      </c>
      <c r="K30" s="16">
        <f t="shared" si="9"/>
        <v>0</v>
      </c>
      <c r="L30" s="16">
        <f>J30</f>
        <v>1.1736000000000002</v>
      </c>
      <c r="M30" s="16">
        <f t="shared" si="38"/>
        <v>4.5</v>
      </c>
      <c r="N30" s="16">
        <f t="shared" si="39"/>
        <v>2.2923900000000001</v>
      </c>
      <c r="O30" s="16">
        <f t="shared" si="39"/>
        <v>0</v>
      </c>
      <c r="P30" s="16">
        <f t="shared" si="39"/>
        <v>2.2923900000000001</v>
      </c>
      <c r="Q30" s="16">
        <f t="shared" si="21"/>
        <v>2.25</v>
      </c>
      <c r="R30" s="16">
        <v>521.6</v>
      </c>
      <c r="S30" s="16">
        <f t="shared" si="40"/>
        <v>1.1736000000000002</v>
      </c>
      <c r="T30" s="16">
        <f t="shared" si="41"/>
        <v>0</v>
      </c>
      <c r="U30" s="16">
        <f>S30</f>
        <v>1.1736000000000002</v>
      </c>
      <c r="V30" s="16">
        <f t="shared" si="42"/>
        <v>2.25</v>
      </c>
      <c r="W30" s="16">
        <v>542.46</v>
      </c>
      <c r="X30" s="16">
        <f t="shared" si="43"/>
        <v>1.2205350000000001</v>
      </c>
      <c r="Y30" s="16">
        <f t="shared" si="12"/>
        <v>0</v>
      </c>
      <c r="Z30" s="16">
        <f>X30</f>
        <v>1.2205350000000001</v>
      </c>
      <c r="AA30" s="16">
        <f t="shared" si="44"/>
        <v>4.5</v>
      </c>
      <c r="AB30" s="16">
        <f t="shared" si="45"/>
        <v>2.3941350000000003</v>
      </c>
      <c r="AC30" s="16">
        <f t="shared" si="45"/>
        <v>0</v>
      </c>
      <c r="AD30" s="16">
        <f t="shared" si="45"/>
        <v>2.3941350000000003</v>
      </c>
      <c r="AE30" s="16">
        <f t="shared" si="46"/>
        <v>2.25</v>
      </c>
      <c r="AF30" s="16">
        <v>542.46</v>
      </c>
      <c r="AG30" s="16">
        <f t="shared" si="47"/>
        <v>1.2205350000000001</v>
      </c>
      <c r="AH30" s="16">
        <f t="shared" si="48"/>
        <v>0</v>
      </c>
      <c r="AI30" s="16">
        <f>AG30</f>
        <v>1.2205350000000001</v>
      </c>
      <c r="AJ30" s="16">
        <f t="shared" si="49"/>
        <v>2.25</v>
      </c>
      <c r="AK30" s="16">
        <v>564.16</v>
      </c>
      <c r="AL30" s="16">
        <f t="shared" si="50"/>
        <v>1.2693599999999998</v>
      </c>
      <c r="AM30" s="16">
        <f t="shared" si="51"/>
        <v>0</v>
      </c>
      <c r="AN30" s="16">
        <f>AL30</f>
        <v>1.2693599999999998</v>
      </c>
      <c r="AO30" s="16">
        <f t="shared" si="52"/>
        <v>4.5</v>
      </c>
      <c r="AP30" s="16">
        <f t="shared" si="53"/>
        <v>2.4898949999999997</v>
      </c>
      <c r="AQ30" s="16">
        <f t="shared" si="54"/>
        <v>0</v>
      </c>
      <c r="AR30" s="16">
        <f t="shared" si="55"/>
        <v>2.4898949999999997</v>
      </c>
    </row>
    <row r="31" spans="1:44" ht="31.5" hidden="1" x14ac:dyDescent="0.25">
      <c r="A31" s="14" t="s">
        <v>149</v>
      </c>
      <c r="B31" s="17" t="s">
        <v>150</v>
      </c>
      <c r="C31" s="16">
        <v>93.75</v>
      </c>
      <c r="D31" s="16">
        <v>497.24</v>
      </c>
      <c r="E31" s="16">
        <f t="shared" si="36"/>
        <v>46.616250000000001</v>
      </c>
      <c r="F31" s="16">
        <f t="shared" si="8"/>
        <v>0</v>
      </c>
      <c r="G31" s="16">
        <f>E31</f>
        <v>46.616250000000001</v>
      </c>
      <c r="H31" s="16">
        <v>115.7</v>
      </c>
      <c r="I31" s="16">
        <v>521.6</v>
      </c>
      <c r="J31" s="16">
        <f t="shared" si="37"/>
        <v>60.349119999999999</v>
      </c>
      <c r="K31" s="16">
        <f t="shared" si="9"/>
        <v>0</v>
      </c>
      <c r="L31" s="16">
        <f>J31</f>
        <v>60.349119999999999</v>
      </c>
      <c r="M31" s="16">
        <f t="shared" si="38"/>
        <v>209.45</v>
      </c>
      <c r="N31" s="16">
        <f t="shared" si="39"/>
        <v>106.96537000000001</v>
      </c>
      <c r="O31" s="16">
        <f t="shared" si="39"/>
        <v>0</v>
      </c>
      <c r="P31" s="16">
        <f t="shared" si="39"/>
        <v>106.96537000000001</v>
      </c>
      <c r="Q31" s="16">
        <f t="shared" si="21"/>
        <v>93.75</v>
      </c>
      <c r="R31" s="16">
        <v>521.6</v>
      </c>
      <c r="S31" s="16">
        <f t="shared" si="40"/>
        <v>48.9</v>
      </c>
      <c r="T31" s="16">
        <f t="shared" si="41"/>
        <v>0</v>
      </c>
      <c r="U31" s="16">
        <f>S31</f>
        <v>48.9</v>
      </c>
      <c r="V31" s="16">
        <f t="shared" si="42"/>
        <v>115.7</v>
      </c>
      <c r="W31" s="16">
        <v>542.46</v>
      </c>
      <c r="X31" s="16">
        <f t="shared" si="43"/>
        <v>62.762622</v>
      </c>
      <c r="Y31" s="16">
        <f t="shared" si="12"/>
        <v>0</v>
      </c>
      <c r="Z31" s="16">
        <f>X31</f>
        <v>62.762622</v>
      </c>
      <c r="AA31" s="16">
        <f t="shared" si="44"/>
        <v>209.45</v>
      </c>
      <c r="AB31" s="16">
        <f t="shared" si="45"/>
        <v>111.662622</v>
      </c>
      <c r="AC31" s="16">
        <f t="shared" si="45"/>
        <v>0</v>
      </c>
      <c r="AD31" s="16">
        <f t="shared" si="45"/>
        <v>111.662622</v>
      </c>
      <c r="AE31" s="16">
        <f t="shared" si="46"/>
        <v>93.75</v>
      </c>
      <c r="AF31" s="16">
        <v>542.46</v>
      </c>
      <c r="AG31" s="16">
        <f t="shared" si="47"/>
        <v>50.855625000000003</v>
      </c>
      <c r="AH31" s="16">
        <f t="shared" si="48"/>
        <v>0</v>
      </c>
      <c r="AI31" s="16">
        <f>AG31</f>
        <v>50.855625000000003</v>
      </c>
      <c r="AJ31" s="16">
        <f t="shared" si="49"/>
        <v>115.7</v>
      </c>
      <c r="AK31" s="16">
        <v>564.16</v>
      </c>
      <c r="AL31" s="16">
        <f t="shared" si="50"/>
        <v>65.273312000000004</v>
      </c>
      <c r="AM31" s="16">
        <f t="shared" si="51"/>
        <v>0</v>
      </c>
      <c r="AN31" s="16">
        <f>AL31</f>
        <v>65.273312000000004</v>
      </c>
      <c r="AO31" s="16">
        <f t="shared" si="52"/>
        <v>209.45</v>
      </c>
      <c r="AP31" s="16">
        <f t="shared" si="53"/>
        <v>116.12893700000001</v>
      </c>
      <c r="AQ31" s="16">
        <f t="shared" si="54"/>
        <v>0</v>
      </c>
      <c r="AR31" s="16">
        <f t="shared" si="55"/>
        <v>116.12893700000001</v>
      </c>
    </row>
    <row r="32" spans="1:44" s="13" customFormat="1" x14ac:dyDescent="0.25">
      <c r="A32" s="11" t="s">
        <v>49</v>
      </c>
      <c r="B32" s="4" t="s">
        <v>6</v>
      </c>
      <c r="C32" s="12">
        <f t="shared" ref="C32:AD32" si="56">C34+C55+C77</f>
        <v>10753.670000000002</v>
      </c>
      <c r="D32" s="12"/>
      <c r="E32" s="12">
        <f t="shared" si="56"/>
        <v>5347.1548707999991</v>
      </c>
      <c r="F32" s="12">
        <f t="shared" si="56"/>
        <v>5330.2213625999993</v>
      </c>
      <c r="G32" s="12">
        <f t="shared" si="56"/>
        <v>16.933508200000002</v>
      </c>
      <c r="H32" s="12">
        <f t="shared" si="56"/>
        <v>11495.325000000001</v>
      </c>
      <c r="I32" s="12"/>
      <c r="J32" s="12">
        <f t="shared" si="56"/>
        <v>5995.9615200000007</v>
      </c>
      <c r="K32" s="12">
        <f t="shared" si="56"/>
        <v>5978.2949280000003</v>
      </c>
      <c r="L32" s="12">
        <f t="shared" si="56"/>
        <v>17.666592000000001</v>
      </c>
      <c r="M32" s="12">
        <f t="shared" si="56"/>
        <v>22248.995000000003</v>
      </c>
      <c r="N32" s="12">
        <f t="shared" si="56"/>
        <v>11343.1163908</v>
      </c>
      <c r="O32" s="12">
        <f t="shared" si="56"/>
        <v>11308.516290599999</v>
      </c>
      <c r="P32" s="12">
        <f t="shared" si="56"/>
        <v>34.6001002</v>
      </c>
      <c r="Q32" s="12">
        <f t="shared" si="56"/>
        <v>10751.560000000001</v>
      </c>
      <c r="R32" s="12"/>
      <c r="S32" s="12">
        <f t="shared" si="56"/>
        <v>5608.0136960000009</v>
      </c>
      <c r="T32" s="12">
        <f t="shared" si="56"/>
        <v>5590.2506080000003</v>
      </c>
      <c r="U32" s="12">
        <f t="shared" si="56"/>
        <v>17.763088</v>
      </c>
      <c r="V32" s="12">
        <f t="shared" si="56"/>
        <v>11495.325000000001</v>
      </c>
      <c r="W32" s="12"/>
      <c r="X32" s="12">
        <f t="shared" si="56"/>
        <v>6235.7539995000006</v>
      </c>
      <c r="Y32" s="12">
        <f t="shared" si="56"/>
        <v>6217.3808793000007</v>
      </c>
      <c r="Z32" s="12">
        <f t="shared" si="56"/>
        <v>18.373120199999999</v>
      </c>
      <c r="AA32" s="12">
        <f t="shared" si="56"/>
        <v>22246.885000000002</v>
      </c>
      <c r="AB32" s="12">
        <f t="shared" si="56"/>
        <v>11843.767695499997</v>
      </c>
      <c r="AC32" s="12">
        <f t="shared" si="56"/>
        <v>11807.631487299997</v>
      </c>
      <c r="AD32" s="12">
        <f t="shared" si="56"/>
        <v>36.136208199999999</v>
      </c>
      <c r="AE32" s="12">
        <f t="shared" ref="AE32" si="57">AE34+AE55+AE77</f>
        <v>10751.560000000001</v>
      </c>
      <c r="AF32" s="12"/>
      <c r="AG32" s="12">
        <f t="shared" ref="AG32:AJ32" si="58">AG34+AG55+AG77</f>
        <v>5832.2912376000013</v>
      </c>
      <c r="AH32" s="12">
        <f t="shared" si="58"/>
        <v>5813.817762300001</v>
      </c>
      <c r="AI32" s="12">
        <f t="shared" si="58"/>
        <v>18.473475299999997</v>
      </c>
      <c r="AJ32" s="12">
        <f t="shared" si="58"/>
        <v>11495.325000000001</v>
      </c>
      <c r="AK32" s="12"/>
      <c r="AL32" s="12">
        <f t="shared" ref="AL32:AR32" si="59">AL34+AL55+AL77</f>
        <v>6485.2025519999988</v>
      </c>
      <c r="AM32" s="12">
        <f t="shared" si="59"/>
        <v>6466.0944527999982</v>
      </c>
      <c r="AN32" s="12">
        <f t="shared" si="59"/>
        <v>19.108099199999998</v>
      </c>
      <c r="AO32" s="12">
        <f t="shared" si="59"/>
        <v>22246.885000000002</v>
      </c>
      <c r="AP32" s="12">
        <f t="shared" si="59"/>
        <v>12317.493789599999</v>
      </c>
      <c r="AQ32" s="12">
        <f t="shared" si="59"/>
        <v>12279.912215099999</v>
      </c>
      <c r="AR32" s="12">
        <f t="shared" si="59"/>
        <v>37.581574499999995</v>
      </c>
    </row>
    <row r="33" spans="1:44" hidden="1" x14ac:dyDescent="0.25">
      <c r="A33" s="14"/>
      <c r="B33" s="15" t="s">
        <v>7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idden="1" x14ac:dyDescent="0.25">
      <c r="A34" s="14" t="s">
        <v>67</v>
      </c>
      <c r="B34" s="25" t="s">
        <v>8</v>
      </c>
      <c r="C34" s="16">
        <f t="shared" ref="C34:AD34" si="60">SUM(C35:C54)</f>
        <v>6016.62</v>
      </c>
      <c r="D34" s="16"/>
      <c r="E34" s="16">
        <f t="shared" si="60"/>
        <v>2991.7041287999996</v>
      </c>
      <c r="F34" s="16">
        <f t="shared" si="60"/>
        <v>2991.7041287999996</v>
      </c>
      <c r="G34" s="16">
        <f t="shared" si="60"/>
        <v>0</v>
      </c>
      <c r="H34" s="16">
        <f t="shared" si="60"/>
        <v>6498.15</v>
      </c>
      <c r="I34" s="16"/>
      <c r="J34" s="16">
        <f t="shared" si="60"/>
        <v>3389.4350400000003</v>
      </c>
      <c r="K34" s="16">
        <f t="shared" si="60"/>
        <v>3389.4350400000003</v>
      </c>
      <c r="L34" s="16">
        <f t="shared" si="60"/>
        <v>0</v>
      </c>
      <c r="M34" s="16">
        <f t="shared" si="60"/>
        <v>12514.77</v>
      </c>
      <c r="N34" s="16">
        <f t="shared" si="60"/>
        <v>6381.1391687999994</v>
      </c>
      <c r="O34" s="16">
        <f t="shared" si="60"/>
        <v>6381.1391687999994</v>
      </c>
      <c r="P34" s="16">
        <f t="shared" si="60"/>
        <v>0</v>
      </c>
      <c r="Q34" s="16">
        <f t="shared" si="60"/>
        <v>6016.62</v>
      </c>
      <c r="R34" s="16"/>
      <c r="S34" s="16">
        <f t="shared" si="60"/>
        <v>3138.2689920000003</v>
      </c>
      <c r="T34" s="16">
        <f t="shared" si="60"/>
        <v>3138.2689920000003</v>
      </c>
      <c r="U34" s="16">
        <f t="shared" si="60"/>
        <v>0</v>
      </c>
      <c r="V34" s="16">
        <f t="shared" ref="V34:V54" si="61">H34</f>
        <v>6498.15</v>
      </c>
      <c r="W34" s="16"/>
      <c r="X34" s="16">
        <f t="shared" si="60"/>
        <v>3524.9864490000009</v>
      </c>
      <c r="Y34" s="16">
        <f t="shared" si="60"/>
        <v>3524.9864490000009</v>
      </c>
      <c r="Z34" s="16">
        <f t="shared" si="60"/>
        <v>0</v>
      </c>
      <c r="AA34" s="16">
        <f t="shared" si="60"/>
        <v>12514.77</v>
      </c>
      <c r="AB34" s="16">
        <f t="shared" si="60"/>
        <v>6663.2554409999984</v>
      </c>
      <c r="AC34" s="16">
        <f t="shared" si="60"/>
        <v>6663.2554409999984</v>
      </c>
      <c r="AD34" s="16">
        <f t="shared" si="60"/>
        <v>0</v>
      </c>
      <c r="AE34" s="16">
        <f t="shared" ref="AE34" si="62">SUM(AE35:AE54)</f>
        <v>6016.62</v>
      </c>
      <c r="AF34" s="16"/>
      <c r="AG34" s="16">
        <f t="shared" ref="AG34:AI34" si="63">SUM(AG35:AG54)</f>
        <v>3263.7756852000007</v>
      </c>
      <c r="AH34" s="16">
        <f t="shared" si="63"/>
        <v>3263.7756852000007</v>
      </c>
      <c r="AI34" s="16">
        <f t="shared" si="63"/>
        <v>0</v>
      </c>
      <c r="AJ34" s="16">
        <f t="shared" ref="AJ34" si="64">V34</f>
        <v>6498.15</v>
      </c>
      <c r="AK34" s="16"/>
      <c r="AL34" s="16">
        <f t="shared" ref="AL34:AR34" si="65">SUM(AL35:AL54)</f>
        <v>3665.9963039999993</v>
      </c>
      <c r="AM34" s="16">
        <f t="shared" si="65"/>
        <v>3665.9963039999993</v>
      </c>
      <c r="AN34" s="16">
        <f t="shared" si="65"/>
        <v>0</v>
      </c>
      <c r="AO34" s="16">
        <f t="shared" si="65"/>
        <v>12514.77</v>
      </c>
      <c r="AP34" s="16">
        <f t="shared" si="65"/>
        <v>6929.7719891999996</v>
      </c>
      <c r="AQ34" s="16">
        <f t="shared" si="65"/>
        <v>6929.7719891999996</v>
      </c>
      <c r="AR34" s="16">
        <f t="shared" si="65"/>
        <v>0</v>
      </c>
    </row>
    <row r="35" spans="1:44" ht="31.5" hidden="1" x14ac:dyDescent="0.25">
      <c r="A35" s="14" t="s">
        <v>69</v>
      </c>
      <c r="B35" s="1" t="s">
        <v>9</v>
      </c>
      <c r="C35" s="16">
        <v>378</v>
      </c>
      <c r="D35" s="16">
        <v>497.24</v>
      </c>
      <c r="E35" s="16">
        <f>C35*D35/1000</f>
        <v>187.95671999999999</v>
      </c>
      <c r="F35" s="16">
        <f>E35-G35</f>
        <v>187.95671999999999</v>
      </c>
      <c r="G35" s="16">
        <v>0</v>
      </c>
      <c r="H35" s="16">
        <v>429</v>
      </c>
      <c r="I35" s="16">
        <v>521.6</v>
      </c>
      <c r="J35" s="16">
        <f>H35*I35/1000</f>
        <v>223.76640000000003</v>
      </c>
      <c r="K35" s="16">
        <f>J35-L35</f>
        <v>223.76640000000003</v>
      </c>
      <c r="L35" s="16">
        <v>0</v>
      </c>
      <c r="M35" s="16">
        <f t="shared" ref="M35:M54" si="66">C35+H35</f>
        <v>807</v>
      </c>
      <c r="N35" s="16">
        <f t="shared" ref="N35:N54" si="67">E35+J35</f>
        <v>411.72311999999999</v>
      </c>
      <c r="O35" s="16">
        <f t="shared" ref="O35:O54" si="68">F35+K35</f>
        <v>411.72311999999999</v>
      </c>
      <c r="P35" s="16">
        <f t="shared" ref="P35:P54" si="69">G35+L35</f>
        <v>0</v>
      </c>
      <c r="Q35" s="16">
        <f t="shared" ref="Q35:Q54" si="70">C35</f>
        <v>378</v>
      </c>
      <c r="R35" s="16">
        <v>521.6</v>
      </c>
      <c r="S35" s="16">
        <f t="shared" ref="S35" si="71">Q35*R35/1000</f>
        <v>197.16480000000001</v>
      </c>
      <c r="T35" s="16">
        <f t="shared" ref="T35" si="72">S35-U35</f>
        <v>197.16480000000001</v>
      </c>
      <c r="U35" s="16">
        <v>0</v>
      </c>
      <c r="V35" s="16">
        <f t="shared" si="61"/>
        <v>429</v>
      </c>
      <c r="W35" s="16">
        <v>542.46</v>
      </c>
      <c r="X35" s="16">
        <f>V35*W35/1000</f>
        <v>232.71534000000003</v>
      </c>
      <c r="Y35" s="16">
        <f>X35-Z35</f>
        <v>232.71534000000003</v>
      </c>
      <c r="Z35" s="16">
        <v>0</v>
      </c>
      <c r="AA35" s="16">
        <f>Q35+V35</f>
        <v>807</v>
      </c>
      <c r="AB35" s="16">
        <f>S35+X35</f>
        <v>429.88014000000004</v>
      </c>
      <c r="AC35" s="16">
        <f>T35+Y35</f>
        <v>429.88014000000004</v>
      </c>
      <c r="AD35" s="16">
        <f>U35+Z35</f>
        <v>0</v>
      </c>
      <c r="AE35" s="16">
        <f t="shared" ref="AE35:AE54" si="73">C35</f>
        <v>378</v>
      </c>
      <c r="AF35" s="16">
        <v>542.46</v>
      </c>
      <c r="AG35" s="16">
        <f t="shared" ref="AG35:AG54" si="74">AE35*AF35/1000</f>
        <v>205.04988</v>
      </c>
      <c r="AH35" s="16">
        <f t="shared" ref="AH35:AH54" si="75">AG35-AI35</f>
        <v>205.04988</v>
      </c>
      <c r="AI35" s="16">
        <v>0</v>
      </c>
      <c r="AJ35" s="16">
        <f t="shared" ref="AJ35:AJ54" si="76">H35</f>
        <v>429</v>
      </c>
      <c r="AK35" s="16">
        <v>564.16</v>
      </c>
      <c r="AL35" s="16">
        <f>AJ35*AK35/1000</f>
        <v>242.02463999999998</v>
      </c>
      <c r="AM35" s="16">
        <f>AL35-AN35</f>
        <v>242.02463999999998</v>
      </c>
      <c r="AN35" s="16">
        <v>0</v>
      </c>
      <c r="AO35" s="16">
        <f t="shared" ref="AO35:AO54" si="77">AE35+AJ35</f>
        <v>807</v>
      </c>
      <c r="AP35" s="16">
        <f>AG35+AL35</f>
        <v>447.07452000000001</v>
      </c>
      <c r="AQ35" s="16">
        <f>AH35+AM35</f>
        <v>447.07452000000001</v>
      </c>
      <c r="AR35" s="16">
        <f>AI35+AN35</f>
        <v>0</v>
      </c>
    </row>
    <row r="36" spans="1:44" ht="31.5" hidden="1" x14ac:dyDescent="0.25">
      <c r="A36" s="14" t="s">
        <v>68</v>
      </c>
      <c r="B36" s="1" t="s">
        <v>154</v>
      </c>
      <c r="C36" s="16">
        <v>306</v>
      </c>
      <c r="D36" s="16">
        <v>497.24</v>
      </c>
      <c r="E36" s="16">
        <f t="shared" ref="E36:E86" si="78">C36*D36/1000</f>
        <v>152.15544</v>
      </c>
      <c r="F36" s="16">
        <f t="shared" ref="F36:F86" si="79">E36-G36</f>
        <v>152.15544</v>
      </c>
      <c r="G36" s="16">
        <v>0</v>
      </c>
      <c r="H36" s="16">
        <v>318</v>
      </c>
      <c r="I36" s="16">
        <v>521.6</v>
      </c>
      <c r="J36" s="16">
        <f t="shared" ref="J36:J86" si="80">H36*I36/1000</f>
        <v>165.86880000000002</v>
      </c>
      <c r="K36" s="16">
        <f t="shared" ref="K36:K86" si="81">J36-L36</f>
        <v>165.86880000000002</v>
      </c>
      <c r="L36" s="16">
        <v>0</v>
      </c>
      <c r="M36" s="16">
        <f t="shared" si="66"/>
        <v>624</v>
      </c>
      <c r="N36" s="16">
        <f t="shared" si="67"/>
        <v>318.02424000000002</v>
      </c>
      <c r="O36" s="16">
        <f t="shared" si="68"/>
        <v>318.02424000000002</v>
      </c>
      <c r="P36" s="16">
        <f t="shared" si="69"/>
        <v>0</v>
      </c>
      <c r="Q36" s="16">
        <f t="shared" si="70"/>
        <v>306</v>
      </c>
      <c r="R36" s="16">
        <v>521.6</v>
      </c>
      <c r="S36" s="16">
        <f t="shared" ref="S36:S86" si="82">Q36*R36/1000</f>
        <v>159.6096</v>
      </c>
      <c r="T36" s="16">
        <f t="shared" ref="T36:T86" si="83">S36-U36</f>
        <v>159.6096</v>
      </c>
      <c r="U36" s="16">
        <v>0</v>
      </c>
      <c r="V36" s="16">
        <f t="shared" si="61"/>
        <v>318</v>
      </c>
      <c r="W36" s="16">
        <v>542.46</v>
      </c>
      <c r="X36" s="16">
        <f t="shared" ref="X36:X86" si="84">V36*W36/1000</f>
        <v>172.50227999999998</v>
      </c>
      <c r="Y36" s="16">
        <f t="shared" ref="Y36:Y86" si="85">X36-Z36</f>
        <v>172.50227999999998</v>
      </c>
      <c r="Z36" s="16">
        <v>0</v>
      </c>
      <c r="AA36" s="16">
        <f t="shared" ref="AA36:AA86" si="86">Q36+V36</f>
        <v>624</v>
      </c>
      <c r="AB36" s="16">
        <f t="shared" ref="AB36:AB86" si="87">S36+X36</f>
        <v>332.11187999999999</v>
      </c>
      <c r="AC36" s="16">
        <f t="shared" ref="AC36:AC86" si="88">T36+Y36</f>
        <v>332.11187999999999</v>
      </c>
      <c r="AD36" s="16">
        <f t="shared" ref="AD36:AD86" si="89">U36+Z36</f>
        <v>0</v>
      </c>
      <c r="AE36" s="16">
        <f t="shared" si="73"/>
        <v>306</v>
      </c>
      <c r="AF36" s="16">
        <v>542.46</v>
      </c>
      <c r="AG36" s="16">
        <f t="shared" si="74"/>
        <v>165.99276</v>
      </c>
      <c r="AH36" s="16">
        <f t="shared" si="75"/>
        <v>165.99276</v>
      </c>
      <c r="AI36" s="16">
        <v>0</v>
      </c>
      <c r="AJ36" s="16">
        <f t="shared" si="76"/>
        <v>318</v>
      </c>
      <c r="AK36" s="16">
        <v>564.16</v>
      </c>
      <c r="AL36" s="16">
        <f t="shared" ref="AL36:AL54" si="90">AJ36*AK36/1000</f>
        <v>179.40287999999998</v>
      </c>
      <c r="AM36" s="16">
        <f t="shared" ref="AM36:AM54" si="91">AL36-AN36</f>
        <v>179.40287999999998</v>
      </c>
      <c r="AN36" s="16">
        <v>0</v>
      </c>
      <c r="AO36" s="16">
        <f t="shared" si="77"/>
        <v>624</v>
      </c>
      <c r="AP36" s="16">
        <f t="shared" ref="AP36:AP54" si="92">AG36+AL36</f>
        <v>345.39563999999996</v>
      </c>
      <c r="AQ36" s="16">
        <f t="shared" ref="AQ36:AQ54" si="93">AH36+AM36</f>
        <v>345.39563999999996</v>
      </c>
      <c r="AR36" s="16">
        <f t="shared" ref="AR36:AR54" si="94">AI36+AN36</f>
        <v>0</v>
      </c>
    </row>
    <row r="37" spans="1:44" ht="31.5" hidden="1" x14ac:dyDescent="0.25">
      <c r="A37" s="14" t="s">
        <v>70</v>
      </c>
      <c r="B37" s="1" t="s">
        <v>10</v>
      </c>
      <c r="C37" s="16">
        <v>282</v>
      </c>
      <c r="D37" s="16">
        <v>497.24</v>
      </c>
      <c r="E37" s="16">
        <f t="shared" si="78"/>
        <v>140.22167999999999</v>
      </c>
      <c r="F37" s="16">
        <f t="shared" si="79"/>
        <v>140.22167999999999</v>
      </c>
      <c r="G37" s="16">
        <v>0</v>
      </c>
      <c r="H37" s="16">
        <v>312</v>
      </c>
      <c r="I37" s="16">
        <v>521.6</v>
      </c>
      <c r="J37" s="16">
        <f t="shared" si="80"/>
        <v>162.73920000000001</v>
      </c>
      <c r="K37" s="16">
        <f t="shared" si="81"/>
        <v>162.73920000000001</v>
      </c>
      <c r="L37" s="16">
        <v>0</v>
      </c>
      <c r="M37" s="16">
        <f t="shared" si="66"/>
        <v>594</v>
      </c>
      <c r="N37" s="16">
        <f t="shared" si="67"/>
        <v>302.96087999999997</v>
      </c>
      <c r="O37" s="16">
        <f t="shared" si="68"/>
        <v>302.96087999999997</v>
      </c>
      <c r="P37" s="16">
        <f t="shared" si="69"/>
        <v>0</v>
      </c>
      <c r="Q37" s="16">
        <f t="shared" si="70"/>
        <v>282</v>
      </c>
      <c r="R37" s="16">
        <v>521.6</v>
      </c>
      <c r="S37" s="16">
        <f t="shared" si="82"/>
        <v>147.09120000000001</v>
      </c>
      <c r="T37" s="16">
        <f t="shared" si="83"/>
        <v>147.09120000000001</v>
      </c>
      <c r="U37" s="16">
        <v>0</v>
      </c>
      <c r="V37" s="16">
        <f t="shared" si="61"/>
        <v>312</v>
      </c>
      <c r="W37" s="16">
        <v>542.46</v>
      </c>
      <c r="X37" s="16">
        <f t="shared" si="84"/>
        <v>169.24752000000001</v>
      </c>
      <c r="Y37" s="16">
        <f t="shared" si="85"/>
        <v>169.24752000000001</v>
      </c>
      <c r="Z37" s="16">
        <v>0</v>
      </c>
      <c r="AA37" s="16">
        <f t="shared" si="86"/>
        <v>594</v>
      </c>
      <c r="AB37" s="16">
        <f t="shared" si="87"/>
        <v>316.33872000000002</v>
      </c>
      <c r="AC37" s="16">
        <f t="shared" si="88"/>
        <v>316.33872000000002</v>
      </c>
      <c r="AD37" s="16">
        <f t="shared" si="89"/>
        <v>0</v>
      </c>
      <c r="AE37" s="16">
        <f t="shared" si="73"/>
        <v>282</v>
      </c>
      <c r="AF37" s="16">
        <v>542.46</v>
      </c>
      <c r="AG37" s="16">
        <f t="shared" si="74"/>
        <v>152.97372000000001</v>
      </c>
      <c r="AH37" s="16">
        <f t="shared" si="75"/>
        <v>152.97372000000001</v>
      </c>
      <c r="AI37" s="16">
        <v>0</v>
      </c>
      <c r="AJ37" s="16">
        <f t="shared" si="76"/>
        <v>312</v>
      </c>
      <c r="AK37" s="16">
        <v>564.16</v>
      </c>
      <c r="AL37" s="16">
        <f t="shared" si="90"/>
        <v>176.01791999999998</v>
      </c>
      <c r="AM37" s="16">
        <f t="shared" si="91"/>
        <v>176.01791999999998</v>
      </c>
      <c r="AN37" s="16">
        <v>0</v>
      </c>
      <c r="AO37" s="16">
        <f t="shared" si="77"/>
        <v>594</v>
      </c>
      <c r="AP37" s="16">
        <f t="shared" si="92"/>
        <v>328.99163999999996</v>
      </c>
      <c r="AQ37" s="16">
        <f t="shared" si="93"/>
        <v>328.99163999999996</v>
      </c>
      <c r="AR37" s="16">
        <f t="shared" si="94"/>
        <v>0</v>
      </c>
    </row>
    <row r="38" spans="1:44" ht="31.5" hidden="1" x14ac:dyDescent="0.25">
      <c r="A38" s="14" t="s">
        <v>71</v>
      </c>
      <c r="B38" s="1" t="s">
        <v>23</v>
      </c>
      <c r="C38" s="16">
        <v>144</v>
      </c>
      <c r="D38" s="16">
        <v>497.24</v>
      </c>
      <c r="E38" s="16">
        <f t="shared" si="78"/>
        <v>71.602559999999997</v>
      </c>
      <c r="F38" s="16">
        <f t="shared" si="79"/>
        <v>71.602559999999997</v>
      </c>
      <c r="G38" s="16">
        <v>0</v>
      </c>
      <c r="H38" s="16">
        <v>156</v>
      </c>
      <c r="I38" s="16">
        <v>521.6</v>
      </c>
      <c r="J38" s="16">
        <f t="shared" si="80"/>
        <v>81.369600000000005</v>
      </c>
      <c r="K38" s="16">
        <f t="shared" si="81"/>
        <v>81.369600000000005</v>
      </c>
      <c r="L38" s="16">
        <v>0</v>
      </c>
      <c r="M38" s="16">
        <f t="shared" si="66"/>
        <v>300</v>
      </c>
      <c r="N38" s="16">
        <f t="shared" si="67"/>
        <v>152.97216</v>
      </c>
      <c r="O38" s="16">
        <f t="shared" si="68"/>
        <v>152.97216</v>
      </c>
      <c r="P38" s="16">
        <f t="shared" si="69"/>
        <v>0</v>
      </c>
      <c r="Q38" s="16">
        <f t="shared" si="70"/>
        <v>144</v>
      </c>
      <c r="R38" s="16">
        <v>521.6</v>
      </c>
      <c r="S38" s="16">
        <f t="shared" si="82"/>
        <v>75.110400000000013</v>
      </c>
      <c r="T38" s="16">
        <f t="shared" si="83"/>
        <v>75.110400000000013</v>
      </c>
      <c r="U38" s="16">
        <v>0</v>
      </c>
      <c r="V38" s="16">
        <f t="shared" si="61"/>
        <v>156</v>
      </c>
      <c r="W38" s="16">
        <v>542.46</v>
      </c>
      <c r="X38" s="16">
        <f t="shared" si="84"/>
        <v>84.623760000000004</v>
      </c>
      <c r="Y38" s="16">
        <f t="shared" si="85"/>
        <v>84.623760000000004</v>
      </c>
      <c r="Z38" s="16">
        <v>0</v>
      </c>
      <c r="AA38" s="16">
        <f t="shared" si="86"/>
        <v>300</v>
      </c>
      <c r="AB38" s="16">
        <f t="shared" si="87"/>
        <v>159.73416000000003</v>
      </c>
      <c r="AC38" s="16">
        <f t="shared" si="88"/>
        <v>159.73416000000003</v>
      </c>
      <c r="AD38" s="16">
        <f t="shared" si="89"/>
        <v>0</v>
      </c>
      <c r="AE38" s="16">
        <f t="shared" si="73"/>
        <v>144</v>
      </c>
      <c r="AF38" s="16">
        <v>542.46</v>
      </c>
      <c r="AG38" s="16">
        <f t="shared" si="74"/>
        <v>78.114240000000009</v>
      </c>
      <c r="AH38" s="16">
        <f t="shared" si="75"/>
        <v>78.114240000000009</v>
      </c>
      <c r="AI38" s="16">
        <v>0</v>
      </c>
      <c r="AJ38" s="16">
        <f t="shared" si="76"/>
        <v>156</v>
      </c>
      <c r="AK38" s="16">
        <v>564.16</v>
      </c>
      <c r="AL38" s="16">
        <f t="shared" si="90"/>
        <v>88.008959999999988</v>
      </c>
      <c r="AM38" s="16">
        <f t="shared" si="91"/>
        <v>88.008959999999988</v>
      </c>
      <c r="AN38" s="16">
        <v>0</v>
      </c>
      <c r="AO38" s="16">
        <f t="shared" si="77"/>
        <v>300</v>
      </c>
      <c r="AP38" s="16">
        <f t="shared" si="92"/>
        <v>166.1232</v>
      </c>
      <c r="AQ38" s="16">
        <f t="shared" si="93"/>
        <v>166.1232</v>
      </c>
      <c r="AR38" s="16">
        <f t="shared" si="94"/>
        <v>0</v>
      </c>
    </row>
    <row r="39" spans="1:44" ht="31.5" hidden="1" x14ac:dyDescent="0.25">
      <c r="A39" s="14" t="s">
        <v>72</v>
      </c>
      <c r="B39" s="1" t="s">
        <v>11</v>
      </c>
      <c r="C39" s="16">
        <v>262.5</v>
      </c>
      <c r="D39" s="16">
        <v>497.24</v>
      </c>
      <c r="E39" s="16">
        <f t="shared" si="78"/>
        <v>130.52549999999999</v>
      </c>
      <c r="F39" s="16">
        <f t="shared" si="79"/>
        <v>130.52549999999999</v>
      </c>
      <c r="G39" s="16">
        <v>0</v>
      </c>
      <c r="H39" s="16">
        <v>292.5</v>
      </c>
      <c r="I39" s="16">
        <v>521.6</v>
      </c>
      <c r="J39" s="16">
        <f t="shared" si="80"/>
        <v>152.56800000000001</v>
      </c>
      <c r="K39" s="16">
        <f t="shared" si="81"/>
        <v>152.56800000000001</v>
      </c>
      <c r="L39" s="16">
        <v>0</v>
      </c>
      <c r="M39" s="16">
        <f t="shared" si="66"/>
        <v>555</v>
      </c>
      <c r="N39" s="16">
        <f t="shared" si="67"/>
        <v>283.09350000000001</v>
      </c>
      <c r="O39" s="16">
        <f t="shared" si="68"/>
        <v>283.09350000000001</v>
      </c>
      <c r="P39" s="16">
        <f t="shared" si="69"/>
        <v>0</v>
      </c>
      <c r="Q39" s="16">
        <f t="shared" si="70"/>
        <v>262.5</v>
      </c>
      <c r="R39" s="16">
        <v>521.6</v>
      </c>
      <c r="S39" s="16">
        <f t="shared" si="82"/>
        <v>136.91999999999999</v>
      </c>
      <c r="T39" s="16">
        <f t="shared" si="83"/>
        <v>136.91999999999999</v>
      </c>
      <c r="U39" s="16">
        <v>0</v>
      </c>
      <c r="V39" s="16">
        <f t="shared" si="61"/>
        <v>292.5</v>
      </c>
      <c r="W39" s="16">
        <v>542.46</v>
      </c>
      <c r="X39" s="16">
        <f t="shared" si="84"/>
        <v>158.66955000000002</v>
      </c>
      <c r="Y39" s="16">
        <f t="shared" si="85"/>
        <v>158.66955000000002</v>
      </c>
      <c r="Z39" s="16">
        <v>0</v>
      </c>
      <c r="AA39" s="16">
        <f t="shared" si="86"/>
        <v>555</v>
      </c>
      <c r="AB39" s="16">
        <f t="shared" si="87"/>
        <v>295.58955000000003</v>
      </c>
      <c r="AC39" s="16">
        <f t="shared" si="88"/>
        <v>295.58955000000003</v>
      </c>
      <c r="AD39" s="16">
        <f t="shared" si="89"/>
        <v>0</v>
      </c>
      <c r="AE39" s="16">
        <f t="shared" si="73"/>
        <v>262.5</v>
      </c>
      <c r="AF39" s="16">
        <v>542.46</v>
      </c>
      <c r="AG39" s="16">
        <f t="shared" si="74"/>
        <v>142.39574999999999</v>
      </c>
      <c r="AH39" s="16">
        <f t="shared" si="75"/>
        <v>142.39574999999999</v>
      </c>
      <c r="AI39" s="16">
        <v>0</v>
      </c>
      <c r="AJ39" s="16">
        <f t="shared" si="76"/>
        <v>292.5</v>
      </c>
      <c r="AK39" s="16">
        <v>564.16</v>
      </c>
      <c r="AL39" s="16">
        <f t="shared" si="90"/>
        <v>165.01679999999999</v>
      </c>
      <c r="AM39" s="16">
        <f t="shared" si="91"/>
        <v>165.01679999999999</v>
      </c>
      <c r="AN39" s="16">
        <v>0</v>
      </c>
      <c r="AO39" s="16">
        <f t="shared" si="77"/>
        <v>555</v>
      </c>
      <c r="AP39" s="16">
        <f t="shared" si="92"/>
        <v>307.41255000000001</v>
      </c>
      <c r="AQ39" s="16">
        <f t="shared" si="93"/>
        <v>307.41255000000001</v>
      </c>
      <c r="AR39" s="16">
        <f t="shared" si="94"/>
        <v>0</v>
      </c>
    </row>
    <row r="40" spans="1:44" ht="31.5" hidden="1" x14ac:dyDescent="0.25">
      <c r="A40" s="14" t="s">
        <v>73</v>
      </c>
      <c r="B40" s="1" t="s">
        <v>12</v>
      </c>
      <c r="C40" s="16">
        <v>241.5</v>
      </c>
      <c r="D40" s="16">
        <v>497.24</v>
      </c>
      <c r="E40" s="16">
        <f t="shared" si="78"/>
        <v>120.08346</v>
      </c>
      <c r="F40" s="16">
        <f t="shared" si="79"/>
        <v>120.08346</v>
      </c>
      <c r="G40" s="16">
        <v>0</v>
      </c>
      <c r="H40" s="16">
        <v>273</v>
      </c>
      <c r="I40" s="16">
        <v>521.6</v>
      </c>
      <c r="J40" s="16">
        <f t="shared" si="80"/>
        <v>142.39680000000001</v>
      </c>
      <c r="K40" s="16">
        <f t="shared" si="81"/>
        <v>142.39680000000001</v>
      </c>
      <c r="L40" s="16">
        <v>0</v>
      </c>
      <c r="M40" s="16">
        <f t="shared" si="66"/>
        <v>514.5</v>
      </c>
      <c r="N40" s="16">
        <f t="shared" si="67"/>
        <v>262.48026000000004</v>
      </c>
      <c r="O40" s="16">
        <f t="shared" si="68"/>
        <v>262.48026000000004</v>
      </c>
      <c r="P40" s="16">
        <f t="shared" si="69"/>
        <v>0</v>
      </c>
      <c r="Q40" s="16">
        <f t="shared" si="70"/>
        <v>241.5</v>
      </c>
      <c r="R40" s="16">
        <v>521.6</v>
      </c>
      <c r="S40" s="16">
        <f t="shared" si="82"/>
        <v>125.96640000000001</v>
      </c>
      <c r="T40" s="16">
        <f t="shared" si="83"/>
        <v>125.96640000000001</v>
      </c>
      <c r="U40" s="16">
        <v>0</v>
      </c>
      <c r="V40" s="16">
        <f t="shared" si="61"/>
        <v>273</v>
      </c>
      <c r="W40" s="16">
        <v>542.46</v>
      </c>
      <c r="X40" s="16">
        <f t="shared" si="84"/>
        <v>148.09158000000002</v>
      </c>
      <c r="Y40" s="16">
        <f t="shared" si="85"/>
        <v>148.09158000000002</v>
      </c>
      <c r="Z40" s="16">
        <v>0</v>
      </c>
      <c r="AA40" s="16">
        <f t="shared" si="86"/>
        <v>514.5</v>
      </c>
      <c r="AB40" s="16">
        <f t="shared" si="87"/>
        <v>274.05798000000004</v>
      </c>
      <c r="AC40" s="16">
        <f t="shared" si="88"/>
        <v>274.05798000000004</v>
      </c>
      <c r="AD40" s="16">
        <f t="shared" si="89"/>
        <v>0</v>
      </c>
      <c r="AE40" s="16">
        <f t="shared" si="73"/>
        <v>241.5</v>
      </c>
      <c r="AF40" s="16">
        <v>542.46</v>
      </c>
      <c r="AG40" s="16">
        <f t="shared" si="74"/>
        <v>131.00409000000002</v>
      </c>
      <c r="AH40" s="16">
        <f t="shared" si="75"/>
        <v>131.00409000000002</v>
      </c>
      <c r="AI40" s="16">
        <v>0</v>
      </c>
      <c r="AJ40" s="16">
        <f t="shared" si="76"/>
        <v>273</v>
      </c>
      <c r="AK40" s="16">
        <v>564.16</v>
      </c>
      <c r="AL40" s="16">
        <f t="shared" si="90"/>
        <v>154.01568</v>
      </c>
      <c r="AM40" s="16">
        <f t="shared" si="91"/>
        <v>154.01568</v>
      </c>
      <c r="AN40" s="16">
        <v>0</v>
      </c>
      <c r="AO40" s="16">
        <f t="shared" si="77"/>
        <v>514.5</v>
      </c>
      <c r="AP40" s="16">
        <f t="shared" si="92"/>
        <v>285.01976999999999</v>
      </c>
      <c r="AQ40" s="16">
        <f t="shared" si="93"/>
        <v>285.01976999999999</v>
      </c>
      <c r="AR40" s="16">
        <f t="shared" si="94"/>
        <v>0</v>
      </c>
    </row>
    <row r="41" spans="1:44" ht="31.5" hidden="1" x14ac:dyDescent="0.25">
      <c r="A41" s="14" t="s">
        <v>74</v>
      </c>
      <c r="B41" s="1" t="s">
        <v>13</v>
      </c>
      <c r="C41" s="16">
        <v>454.5</v>
      </c>
      <c r="D41" s="16">
        <v>497.24</v>
      </c>
      <c r="E41" s="16">
        <f t="shared" si="78"/>
        <v>225.99558000000002</v>
      </c>
      <c r="F41" s="16">
        <f t="shared" si="79"/>
        <v>225.99558000000002</v>
      </c>
      <c r="G41" s="16">
        <v>0</v>
      </c>
      <c r="H41" s="16">
        <v>510</v>
      </c>
      <c r="I41" s="16">
        <v>521.6</v>
      </c>
      <c r="J41" s="16">
        <f t="shared" si="80"/>
        <v>266.01600000000002</v>
      </c>
      <c r="K41" s="16">
        <f t="shared" si="81"/>
        <v>266.01600000000002</v>
      </c>
      <c r="L41" s="16">
        <v>0</v>
      </c>
      <c r="M41" s="16">
        <f t="shared" si="66"/>
        <v>964.5</v>
      </c>
      <c r="N41" s="16">
        <f t="shared" si="67"/>
        <v>492.01158000000004</v>
      </c>
      <c r="O41" s="16">
        <f t="shared" si="68"/>
        <v>492.01158000000004</v>
      </c>
      <c r="P41" s="16">
        <f t="shared" si="69"/>
        <v>0</v>
      </c>
      <c r="Q41" s="16">
        <f t="shared" si="70"/>
        <v>454.5</v>
      </c>
      <c r="R41" s="16">
        <v>521.6</v>
      </c>
      <c r="S41" s="16">
        <f t="shared" si="82"/>
        <v>237.06720000000001</v>
      </c>
      <c r="T41" s="16">
        <f t="shared" si="83"/>
        <v>237.06720000000001</v>
      </c>
      <c r="U41" s="16">
        <v>0</v>
      </c>
      <c r="V41" s="16">
        <f t="shared" si="61"/>
        <v>510</v>
      </c>
      <c r="W41" s="16">
        <v>542.46</v>
      </c>
      <c r="X41" s="16">
        <f t="shared" si="84"/>
        <v>276.65460000000002</v>
      </c>
      <c r="Y41" s="16">
        <f t="shared" si="85"/>
        <v>276.65460000000002</v>
      </c>
      <c r="Z41" s="16">
        <v>0</v>
      </c>
      <c r="AA41" s="16">
        <f t="shared" si="86"/>
        <v>964.5</v>
      </c>
      <c r="AB41" s="16">
        <f t="shared" si="87"/>
        <v>513.72180000000003</v>
      </c>
      <c r="AC41" s="16">
        <f t="shared" si="88"/>
        <v>513.72180000000003</v>
      </c>
      <c r="AD41" s="16">
        <f t="shared" si="89"/>
        <v>0</v>
      </c>
      <c r="AE41" s="16">
        <f t="shared" si="73"/>
        <v>454.5</v>
      </c>
      <c r="AF41" s="16">
        <v>542.46</v>
      </c>
      <c r="AG41" s="16">
        <f t="shared" si="74"/>
        <v>246.54807</v>
      </c>
      <c r="AH41" s="16">
        <f t="shared" si="75"/>
        <v>246.54807</v>
      </c>
      <c r="AI41" s="16">
        <v>0</v>
      </c>
      <c r="AJ41" s="16">
        <f t="shared" si="76"/>
        <v>510</v>
      </c>
      <c r="AK41" s="16">
        <v>564.16</v>
      </c>
      <c r="AL41" s="16">
        <f t="shared" si="90"/>
        <v>287.72159999999997</v>
      </c>
      <c r="AM41" s="16">
        <f t="shared" si="91"/>
        <v>287.72159999999997</v>
      </c>
      <c r="AN41" s="16">
        <v>0</v>
      </c>
      <c r="AO41" s="16">
        <f t="shared" si="77"/>
        <v>964.5</v>
      </c>
      <c r="AP41" s="16">
        <f t="shared" si="92"/>
        <v>534.26966999999991</v>
      </c>
      <c r="AQ41" s="16">
        <f t="shared" si="93"/>
        <v>534.26966999999991</v>
      </c>
      <c r="AR41" s="16">
        <f t="shared" si="94"/>
        <v>0</v>
      </c>
    </row>
    <row r="42" spans="1:44" ht="31.5" hidden="1" x14ac:dyDescent="0.25">
      <c r="A42" s="14" t="s">
        <v>75</v>
      </c>
      <c r="B42" s="1" t="s">
        <v>14</v>
      </c>
      <c r="C42" s="16">
        <v>210</v>
      </c>
      <c r="D42" s="16">
        <v>497.24</v>
      </c>
      <c r="E42" s="16">
        <f t="shared" si="78"/>
        <v>104.42040000000001</v>
      </c>
      <c r="F42" s="16">
        <f t="shared" si="79"/>
        <v>104.42040000000001</v>
      </c>
      <c r="G42" s="16">
        <v>0</v>
      </c>
      <c r="H42" s="16">
        <v>222.75</v>
      </c>
      <c r="I42" s="16">
        <v>521.6</v>
      </c>
      <c r="J42" s="16">
        <f t="shared" si="80"/>
        <v>116.18640000000001</v>
      </c>
      <c r="K42" s="16">
        <f t="shared" si="81"/>
        <v>116.18640000000001</v>
      </c>
      <c r="L42" s="16">
        <v>0</v>
      </c>
      <c r="M42" s="16">
        <f t="shared" si="66"/>
        <v>432.75</v>
      </c>
      <c r="N42" s="16">
        <f t="shared" si="67"/>
        <v>220.60680000000002</v>
      </c>
      <c r="O42" s="16">
        <f t="shared" si="68"/>
        <v>220.60680000000002</v>
      </c>
      <c r="P42" s="16">
        <f t="shared" si="69"/>
        <v>0</v>
      </c>
      <c r="Q42" s="16">
        <f t="shared" si="70"/>
        <v>210</v>
      </c>
      <c r="R42" s="16">
        <v>521.6</v>
      </c>
      <c r="S42" s="16">
        <f t="shared" si="82"/>
        <v>109.536</v>
      </c>
      <c r="T42" s="16">
        <f t="shared" si="83"/>
        <v>109.536</v>
      </c>
      <c r="U42" s="16">
        <v>0</v>
      </c>
      <c r="V42" s="16">
        <f t="shared" si="61"/>
        <v>222.75</v>
      </c>
      <c r="W42" s="16">
        <v>542.46</v>
      </c>
      <c r="X42" s="16">
        <f t="shared" si="84"/>
        <v>120.83296500000002</v>
      </c>
      <c r="Y42" s="16">
        <f t="shared" si="85"/>
        <v>120.83296500000002</v>
      </c>
      <c r="Z42" s="16">
        <v>0</v>
      </c>
      <c r="AA42" s="16">
        <f t="shared" si="86"/>
        <v>432.75</v>
      </c>
      <c r="AB42" s="16">
        <f t="shared" si="87"/>
        <v>230.368965</v>
      </c>
      <c r="AC42" s="16">
        <f t="shared" si="88"/>
        <v>230.368965</v>
      </c>
      <c r="AD42" s="16">
        <f t="shared" si="89"/>
        <v>0</v>
      </c>
      <c r="AE42" s="16">
        <f t="shared" si="73"/>
        <v>210</v>
      </c>
      <c r="AF42" s="16">
        <v>542.46</v>
      </c>
      <c r="AG42" s="16">
        <f t="shared" si="74"/>
        <v>113.9166</v>
      </c>
      <c r="AH42" s="16">
        <f t="shared" si="75"/>
        <v>113.9166</v>
      </c>
      <c r="AI42" s="16">
        <v>0</v>
      </c>
      <c r="AJ42" s="16">
        <f t="shared" si="76"/>
        <v>222.75</v>
      </c>
      <c r="AK42" s="16">
        <v>564.16</v>
      </c>
      <c r="AL42" s="16">
        <f t="shared" si="90"/>
        <v>125.66664</v>
      </c>
      <c r="AM42" s="16">
        <f t="shared" si="91"/>
        <v>125.66664</v>
      </c>
      <c r="AN42" s="16">
        <v>0</v>
      </c>
      <c r="AO42" s="16">
        <f t="shared" si="77"/>
        <v>432.75</v>
      </c>
      <c r="AP42" s="16">
        <f t="shared" si="92"/>
        <v>239.58323999999999</v>
      </c>
      <c r="AQ42" s="16">
        <f t="shared" si="93"/>
        <v>239.58323999999999</v>
      </c>
      <c r="AR42" s="16">
        <f t="shared" si="94"/>
        <v>0</v>
      </c>
    </row>
    <row r="43" spans="1:44" ht="31.5" hidden="1" x14ac:dyDescent="0.25">
      <c r="A43" s="14" t="s">
        <v>76</v>
      </c>
      <c r="B43" s="1" t="s">
        <v>15</v>
      </c>
      <c r="C43" s="16">
        <v>384.75</v>
      </c>
      <c r="D43" s="16">
        <v>497.24</v>
      </c>
      <c r="E43" s="16">
        <f t="shared" si="78"/>
        <v>191.31308999999999</v>
      </c>
      <c r="F43" s="16">
        <f t="shared" si="79"/>
        <v>191.31308999999999</v>
      </c>
      <c r="G43" s="16">
        <v>0</v>
      </c>
      <c r="H43" s="16">
        <v>402.75</v>
      </c>
      <c r="I43" s="16">
        <v>521.6</v>
      </c>
      <c r="J43" s="16">
        <f t="shared" si="80"/>
        <v>210.07440000000003</v>
      </c>
      <c r="K43" s="16">
        <f t="shared" si="81"/>
        <v>210.07440000000003</v>
      </c>
      <c r="L43" s="16">
        <v>0</v>
      </c>
      <c r="M43" s="16">
        <f t="shared" si="66"/>
        <v>787.5</v>
      </c>
      <c r="N43" s="16">
        <f t="shared" si="67"/>
        <v>401.38749000000001</v>
      </c>
      <c r="O43" s="16">
        <f t="shared" si="68"/>
        <v>401.38749000000001</v>
      </c>
      <c r="P43" s="16">
        <f t="shared" si="69"/>
        <v>0</v>
      </c>
      <c r="Q43" s="16">
        <f t="shared" si="70"/>
        <v>384.75</v>
      </c>
      <c r="R43" s="16">
        <v>521.6</v>
      </c>
      <c r="S43" s="16">
        <f t="shared" si="82"/>
        <v>200.68559999999999</v>
      </c>
      <c r="T43" s="16">
        <f t="shared" si="83"/>
        <v>200.68559999999999</v>
      </c>
      <c r="U43" s="16">
        <v>0</v>
      </c>
      <c r="V43" s="16">
        <f t="shared" si="61"/>
        <v>402.75</v>
      </c>
      <c r="W43" s="16">
        <v>542.46</v>
      </c>
      <c r="X43" s="16">
        <f t="shared" si="84"/>
        <v>218.47576500000002</v>
      </c>
      <c r="Y43" s="16">
        <f t="shared" si="85"/>
        <v>218.47576500000002</v>
      </c>
      <c r="Z43" s="16">
        <v>0</v>
      </c>
      <c r="AA43" s="16">
        <f t="shared" si="86"/>
        <v>787.5</v>
      </c>
      <c r="AB43" s="16">
        <f t="shared" si="87"/>
        <v>419.16136500000005</v>
      </c>
      <c r="AC43" s="16">
        <f t="shared" si="88"/>
        <v>419.16136500000005</v>
      </c>
      <c r="AD43" s="16">
        <f t="shared" si="89"/>
        <v>0</v>
      </c>
      <c r="AE43" s="16">
        <f t="shared" si="73"/>
        <v>384.75</v>
      </c>
      <c r="AF43" s="16">
        <v>542.46</v>
      </c>
      <c r="AG43" s="16">
        <f t="shared" si="74"/>
        <v>208.71148500000001</v>
      </c>
      <c r="AH43" s="16">
        <f t="shared" si="75"/>
        <v>208.71148500000001</v>
      </c>
      <c r="AI43" s="16">
        <v>0</v>
      </c>
      <c r="AJ43" s="16">
        <f t="shared" si="76"/>
        <v>402.75</v>
      </c>
      <c r="AK43" s="16">
        <v>564.16</v>
      </c>
      <c r="AL43" s="16">
        <f t="shared" si="90"/>
        <v>227.21543999999997</v>
      </c>
      <c r="AM43" s="16">
        <f t="shared" si="91"/>
        <v>227.21543999999997</v>
      </c>
      <c r="AN43" s="16">
        <v>0</v>
      </c>
      <c r="AO43" s="16">
        <f t="shared" si="77"/>
        <v>787.5</v>
      </c>
      <c r="AP43" s="16">
        <f t="shared" si="92"/>
        <v>435.92692499999998</v>
      </c>
      <c r="AQ43" s="16">
        <f t="shared" si="93"/>
        <v>435.92692499999998</v>
      </c>
      <c r="AR43" s="16">
        <f t="shared" si="94"/>
        <v>0</v>
      </c>
    </row>
    <row r="44" spans="1:44" ht="31.5" hidden="1" x14ac:dyDescent="0.25">
      <c r="A44" s="14" t="s">
        <v>77</v>
      </c>
      <c r="B44" s="1" t="s">
        <v>16</v>
      </c>
      <c r="C44" s="16">
        <v>175.5</v>
      </c>
      <c r="D44" s="16">
        <v>497.24</v>
      </c>
      <c r="E44" s="16">
        <f t="shared" si="78"/>
        <v>87.265619999999998</v>
      </c>
      <c r="F44" s="16">
        <f t="shared" si="79"/>
        <v>87.265619999999998</v>
      </c>
      <c r="G44" s="16">
        <v>0</v>
      </c>
      <c r="H44" s="16">
        <v>195</v>
      </c>
      <c r="I44" s="16">
        <v>521.6</v>
      </c>
      <c r="J44" s="16">
        <f t="shared" si="80"/>
        <v>101.712</v>
      </c>
      <c r="K44" s="16">
        <f t="shared" si="81"/>
        <v>101.712</v>
      </c>
      <c r="L44" s="16">
        <v>0</v>
      </c>
      <c r="M44" s="16">
        <f t="shared" si="66"/>
        <v>370.5</v>
      </c>
      <c r="N44" s="16">
        <f t="shared" si="67"/>
        <v>188.97762</v>
      </c>
      <c r="O44" s="16">
        <f t="shared" si="68"/>
        <v>188.97762</v>
      </c>
      <c r="P44" s="16">
        <f t="shared" si="69"/>
        <v>0</v>
      </c>
      <c r="Q44" s="16">
        <f t="shared" si="70"/>
        <v>175.5</v>
      </c>
      <c r="R44" s="16">
        <v>521.6</v>
      </c>
      <c r="S44" s="16">
        <f t="shared" si="82"/>
        <v>91.540800000000004</v>
      </c>
      <c r="T44" s="16">
        <f t="shared" si="83"/>
        <v>91.540800000000004</v>
      </c>
      <c r="U44" s="16">
        <v>0</v>
      </c>
      <c r="V44" s="16">
        <f t="shared" si="61"/>
        <v>195</v>
      </c>
      <c r="W44" s="16">
        <v>542.46</v>
      </c>
      <c r="X44" s="16">
        <f t="shared" si="84"/>
        <v>105.77970000000001</v>
      </c>
      <c r="Y44" s="16">
        <f t="shared" si="85"/>
        <v>105.77970000000001</v>
      </c>
      <c r="Z44" s="16">
        <v>0</v>
      </c>
      <c r="AA44" s="16">
        <f t="shared" si="86"/>
        <v>370.5</v>
      </c>
      <c r="AB44" s="16">
        <f t="shared" si="87"/>
        <v>197.32050000000001</v>
      </c>
      <c r="AC44" s="16">
        <f t="shared" si="88"/>
        <v>197.32050000000001</v>
      </c>
      <c r="AD44" s="16">
        <f t="shared" si="89"/>
        <v>0</v>
      </c>
      <c r="AE44" s="16">
        <f t="shared" si="73"/>
        <v>175.5</v>
      </c>
      <c r="AF44" s="16">
        <v>542.46</v>
      </c>
      <c r="AG44" s="16">
        <f t="shared" si="74"/>
        <v>95.201730000000012</v>
      </c>
      <c r="AH44" s="16">
        <f t="shared" si="75"/>
        <v>95.201730000000012</v>
      </c>
      <c r="AI44" s="16">
        <v>0</v>
      </c>
      <c r="AJ44" s="16">
        <f t="shared" si="76"/>
        <v>195</v>
      </c>
      <c r="AK44" s="16">
        <v>564.16</v>
      </c>
      <c r="AL44" s="16">
        <f t="shared" si="90"/>
        <v>110.0112</v>
      </c>
      <c r="AM44" s="16">
        <f t="shared" si="91"/>
        <v>110.0112</v>
      </c>
      <c r="AN44" s="16">
        <v>0</v>
      </c>
      <c r="AO44" s="16">
        <f t="shared" si="77"/>
        <v>370.5</v>
      </c>
      <c r="AP44" s="16">
        <f t="shared" si="92"/>
        <v>205.21293000000003</v>
      </c>
      <c r="AQ44" s="16">
        <f t="shared" si="93"/>
        <v>205.21293000000003</v>
      </c>
      <c r="AR44" s="16">
        <f t="shared" si="94"/>
        <v>0</v>
      </c>
    </row>
    <row r="45" spans="1:44" ht="31.5" hidden="1" x14ac:dyDescent="0.25">
      <c r="A45" s="14" t="s">
        <v>78</v>
      </c>
      <c r="B45" s="1" t="s">
        <v>17</v>
      </c>
      <c r="C45" s="16">
        <v>87</v>
      </c>
      <c r="D45" s="16">
        <v>497.24</v>
      </c>
      <c r="E45" s="16">
        <f t="shared" si="78"/>
        <v>43.259879999999995</v>
      </c>
      <c r="F45" s="16">
        <f t="shared" si="79"/>
        <v>43.259879999999995</v>
      </c>
      <c r="G45" s="16">
        <v>0</v>
      </c>
      <c r="H45" s="16">
        <v>97.5</v>
      </c>
      <c r="I45" s="16">
        <v>521.6</v>
      </c>
      <c r="J45" s="16">
        <f t="shared" si="80"/>
        <v>50.856000000000002</v>
      </c>
      <c r="K45" s="16">
        <f t="shared" si="81"/>
        <v>50.856000000000002</v>
      </c>
      <c r="L45" s="16">
        <v>0</v>
      </c>
      <c r="M45" s="16">
        <f t="shared" si="66"/>
        <v>184.5</v>
      </c>
      <c r="N45" s="16">
        <f t="shared" si="67"/>
        <v>94.115880000000004</v>
      </c>
      <c r="O45" s="16">
        <f t="shared" si="68"/>
        <v>94.115880000000004</v>
      </c>
      <c r="P45" s="16">
        <f t="shared" si="69"/>
        <v>0</v>
      </c>
      <c r="Q45" s="16">
        <f t="shared" si="70"/>
        <v>87</v>
      </c>
      <c r="R45" s="16">
        <v>521.6</v>
      </c>
      <c r="S45" s="16">
        <f t="shared" si="82"/>
        <v>45.379200000000004</v>
      </c>
      <c r="T45" s="16">
        <f t="shared" si="83"/>
        <v>45.379200000000004</v>
      </c>
      <c r="U45" s="16">
        <v>0</v>
      </c>
      <c r="V45" s="16">
        <f t="shared" si="61"/>
        <v>97.5</v>
      </c>
      <c r="W45" s="16">
        <v>542.46</v>
      </c>
      <c r="X45" s="16">
        <f t="shared" si="84"/>
        <v>52.889850000000003</v>
      </c>
      <c r="Y45" s="16">
        <f t="shared" si="85"/>
        <v>52.889850000000003</v>
      </c>
      <c r="Z45" s="16">
        <v>0</v>
      </c>
      <c r="AA45" s="16">
        <f t="shared" si="86"/>
        <v>184.5</v>
      </c>
      <c r="AB45" s="16">
        <f t="shared" si="87"/>
        <v>98.269050000000007</v>
      </c>
      <c r="AC45" s="16">
        <f t="shared" si="88"/>
        <v>98.269050000000007</v>
      </c>
      <c r="AD45" s="16">
        <f t="shared" si="89"/>
        <v>0</v>
      </c>
      <c r="AE45" s="16">
        <f t="shared" si="73"/>
        <v>87</v>
      </c>
      <c r="AF45" s="16">
        <v>542.46</v>
      </c>
      <c r="AG45" s="16">
        <f t="shared" si="74"/>
        <v>47.194020000000002</v>
      </c>
      <c r="AH45" s="16">
        <f t="shared" si="75"/>
        <v>47.194020000000002</v>
      </c>
      <c r="AI45" s="16">
        <v>0</v>
      </c>
      <c r="AJ45" s="16">
        <f t="shared" si="76"/>
        <v>97.5</v>
      </c>
      <c r="AK45" s="16">
        <v>564.16</v>
      </c>
      <c r="AL45" s="16">
        <f t="shared" si="90"/>
        <v>55.005600000000001</v>
      </c>
      <c r="AM45" s="16">
        <f t="shared" si="91"/>
        <v>55.005600000000001</v>
      </c>
      <c r="AN45" s="16">
        <v>0</v>
      </c>
      <c r="AO45" s="16">
        <f t="shared" si="77"/>
        <v>184.5</v>
      </c>
      <c r="AP45" s="16">
        <f t="shared" si="92"/>
        <v>102.19962000000001</v>
      </c>
      <c r="AQ45" s="16">
        <f t="shared" si="93"/>
        <v>102.19962000000001</v>
      </c>
      <c r="AR45" s="16">
        <f t="shared" si="94"/>
        <v>0</v>
      </c>
    </row>
    <row r="46" spans="1:44" ht="31.5" hidden="1" x14ac:dyDescent="0.25">
      <c r="A46" s="14" t="s">
        <v>79</v>
      </c>
      <c r="B46" s="1" t="s">
        <v>18</v>
      </c>
      <c r="C46" s="16">
        <v>73.5</v>
      </c>
      <c r="D46" s="16">
        <v>497.24</v>
      </c>
      <c r="E46" s="16">
        <f t="shared" si="78"/>
        <v>36.547139999999999</v>
      </c>
      <c r="F46" s="16">
        <f t="shared" si="79"/>
        <v>36.547139999999999</v>
      </c>
      <c r="G46" s="16">
        <v>0</v>
      </c>
      <c r="H46" s="16">
        <v>78</v>
      </c>
      <c r="I46" s="16">
        <v>521.6</v>
      </c>
      <c r="J46" s="16">
        <f t="shared" si="80"/>
        <v>40.684800000000003</v>
      </c>
      <c r="K46" s="16">
        <f t="shared" si="81"/>
        <v>40.684800000000003</v>
      </c>
      <c r="L46" s="16">
        <v>0</v>
      </c>
      <c r="M46" s="16">
        <f t="shared" si="66"/>
        <v>151.5</v>
      </c>
      <c r="N46" s="16">
        <f t="shared" si="67"/>
        <v>77.231940000000009</v>
      </c>
      <c r="O46" s="16">
        <f t="shared" si="68"/>
        <v>77.231940000000009</v>
      </c>
      <c r="P46" s="16">
        <f t="shared" si="69"/>
        <v>0</v>
      </c>
      <c r="Q46" s="16">
        <f t="shared" si="70"/>
        <v>73.5</v>
      </c>
      <c r="R46" s="16">
        <v>521.6</v>
      </c>
      <c r="S46" s="16">
        <f t="shared" si="82"/>
        <v>38.337600000000002</v>
      </c>
      <c r="T46" s="16">
        <f t="shared" si="83"/>
        <v>38.337600000000002</v>
      </c>
      <c r="U46" s="16">
        <v>0</v>
      </c>
      <c r="V46" s="16">
        <f t="shared" si="61"/>
        <v>78</v>
      </c>
      <c r="W46" s="16">
        <v>542.46</v>
      </c>
      <c r="X46" s="16">
        <f t="shared" si="84"/>
        <v>42.311880000000002</v>
      </c>
      <c r="Y46" s="16">
        <f t="shared" si="85"/>
        <v>42.311880000000002</v>
      </c>
      <c r="Z46" s="16">
        <v>0</v>
      </c>
      <c r="AA46" s="16">
        <f t="shared" si="86"/>
        <v>151.5</v>
      </c>
      <c r="AB46" s="16">
        <f t="shared" si="87"/>
        <v>80.649480000000011</v>
      </c>
      <c r="AC46" s="16">
        <f t="shared" si="88"/>
        <v>80.649480000000011</v>
      </c>
      <c r="AD46" s="16">
        <f t="shared" si="89"/>
        <v>0</v>
      </c>
      <c r="AE46" s="16">
        <f t="shared" si="73"/>
        <v>73.5</v>
      </c>
      <c r="AF46" s="16">
        <v>542.46</v>
      </c>
      <c r="AG46" s="16">
        <f t="shared" si="74"/>
        <v>39.870810000000006</v>
      </c>
      <c r="AH46" s="16">
        <f t="shared" si="75"/>
        <v>39.870810000000006</v>
      </c>
      <c r="AI46" s="16">
        <v>0</v>
      </c>
      <c r="AJ46" s="16">
        <f t="shared" si="76"/>
        <v>78</v>
      </c>
      <c r="AK46" s="16">
        <v>564.16</v>
      </c>
      <c r="AL46" s="16">
        <f t="shared" si="90"/>
        <v>44.004479999999994</v>
      </c>
      <c r="AM46" s="16">
        <f t="shared" si="91"/>
        <v>44.004479999999994</v>
      </c>
      <c r="AN46" s="16">
        <v>0</v>
      </c>
      <c r="AO46" s="16">
        <f t="shared" si="77"/>
        <v>151.5</v>
      </c>
      <c r="AP46" s="16">
        <f t="shared" si="92"/>
        <v>83.875290000000007</v>
      </c>
      <c r="AQ46" s="16">
        <f t="shared" si="93"/>
        <v>83.875290000000007</v>
      </c>
      <c r="AR46" s="16">
        <f t="shared" si="94"/>
        <v>0</v>
      </c>
    </row>
    <row r="47" spans="1:44" ht="31.5" hidden="1" x14ac:dyDescent="0.25">
      <c r="A47" s="14" t="s">
        <v>80</v>
      </c>
      <c r="B47" s="1" t="s">
        <v>19</v>
      </c>
      <c r="C47" s="16">
        <v>231</v>
      </c>
      <c r="D47" s="16">
        <v>497.24</v>
      </c>
      <c r="E47" s="16">
        <f t="shared" si="78"/>
        <v>114.86244000000001</v>
      </c>
      <c r="F47" s="16">
        <f t="shared" si="79"/>
        <v>114.86244000000001</v>
      </c>
      <c r="G47" s="16">
        <v>0</v>
      </c>
      <c r="H47" s="16">
        <v>237</v>
      </c>
      <c r="I47" s="16">
        <v>521.6</v>
      </c>
      <c r="J47" s="16">
        <f t="shared" si="80"/>
        <v>123.61920000000001</v>
      </c>
      <c r="K47" s="16">
        <f t="shared" si="81"/>
        <v>123.61920000000001</v>
      </c>
      <c r="L47" s="16">
        <v>0</v>
      </c>
      <c r="M47" s="16">
        <f t="shared" si="66"/>
        <v>468</v>
      </c>
      <c r="N47" s="16">
        <f t="shared" si="67"/>
        <v>238.48164000000003</v>
      </c>
      <c r="O47" s="16">
        <f t="shared" si="68"/>
        <v>238.48164000000003</v>
      </c>
      <c r="P47" s="16">
        <f t="shared" si="69"/>
        <v>0</v>
      </c>
      <c r="Q47" s="16">
        <f t="shared" si="70"/>
        <v>231</v>
      </c>
      <c r="R47" s="16">
        <v>521.6</v>
      </c>
      <c r="S47" s="16">
        <f t="shared" si="82"/>
        <v>120.48960000000001</v>
      </c>
      <c r="T47" s="16">
        <f t="shared" si="83"/>
        <v>120.48960000000001</v>
      </c>
      <c r="U47" s="16">
        <v>0</v>
      </c>
      <c r="V47" s="16">
        <f t="shared" si="61"/>
        <v>237</v>
      </c>
      <c r="W47" s="16">
        <v>542.46</v>
      </c>
      <c r="X47" s="16">
        <f t="shared" si="84"/>
        <v>128.56301999999999</v>
      </c>
      <c r="Y47" s="16">
        <f t="shared" si="85"/>
        <v>128.56301999999999</v>
      </c>
      <c r="Z47" s="16">
        <v>0</v>
      </c>
      <c r="AA47" s="16">
        <f t="shared" si="86"/>
        <v>468</v>
      </c>
      <c r="AB47" s="16">
        <f t="shared" si="87"/>
        <v>249.05261999999999</v>
      </c>
      <c r="AC47" s="16">
        <f t="shared" si="88"/>
        <v>249.05261999999999</v>
      </c>
      <c r="AD47" s="16">
        <f t="shared" si="89"/>
        <v>0</v>
      </c>
      <c r="AE47" s="16">
        <f t="shared" si="73"/>
        <v>231</v>
      </c>
      <c r="AF47" s="16">
        <v>542.46</v>
      </c>
      <c r="AG47" s="16">
        <f t="shared" si="74"/>
        <v>125.30826</v>
      </c>
      <c r="AH47" s="16">
        <f t="shared" si="75"/>
        <v>125.30826</v>
      </c>
      <c r="AI47" s="16">
        <v>0</v>
      </c>
      <c r="AJ47" s="16">
        <f t="shared" si="76"/>
        <v>237</v>
      </c>
      <c r="AK47" s="16">
        <v>564.16</v>
      </c>
      <c r="AL47" s="16">
        <f t="shared" si="90"/>
        <v>133.70591999999999</v>
      </c>
      <c r="AM47" s="16">
        <f t="shared" si="91"/>
        <v>133.70591999999999</v>
      </c>
      <c r="AN47" s="16">
        <v>0</v>
      </c>
      <c r="AO47" s="16">
        <f t="shared" si="77"/>
        <v>468</v>
      </c>
      <c r="AP47" s="16">
        <f t="shared" si="92"/>
        <v>259.01418000000001</v>
      </c>
      <c r="AQ47" s="16">
        <f t="shared" si="93"/>
        <v>259.01418000000001</v>
      </c>
      <c r="AR47" s="16">
        <f t="shared" si="94"/>
        <v>0</v>
      </c>
    </row>
    <row r="48" spans="1:44" ht="31.5" hidden="1" x14ac:dyDescent="0.25">
      <c r="A48" s="14" t="s">
        <v>81</v>
      </c>
      <c r="B48" s="1" t="s">
        <v>20</v>
      </c>
      <c r="C48" s="16">
        <v>138</v>
      </c>
      <c r="D48" s="16">
        <v>497.24</v>
      </c>
      <c r="E48" s="16">
        <f t="shared" si="78"/>
        <v>68.619119999999995</v>
      </c>
      <c r="F48" s="16">
        <f t="shared" si="79"/>
        <v>68.619119999999995</v>
      </c>
      <c r="G48" s="16">
        <v>0</v>
      </c>
      <c r="H48" s="16">
        <v>156</v>
      </c>
      <c r="I48" s="16">
        <v>521.6</v>
      </c>
      <c r="J48" s="16">
        <f t="shared" si="80"/>
        <v>81.369600000000005</v>
      </c>
      <c r="K48" s="16">
        <f t="shared" si="81"/>
        <v>81.369600000000005</v>
      </c>
      <c r="L48" s="16">
        <v>0</v>
      </c>
      <c r="M48" s="16">
        <f t="shared" si="66"/>
        <v>294</v>
      </c>
      <c r="N48" s="16">
        <f t="shared" si="67"/>
        <v>149.98872</v>
      </c>
      <c r="O48" s="16">
        <f t="shared" si="68"/>
        <v>149.98872</v>
      </c>
      <c r="P48" s="16">
        <f t="shared" si="69"/>
        <v>0</v>
      </c>
      <c r="Q48" s="16">
        <f t="shared" si="70"/>
        <v>138</v>
      </c>
      <c r="R48" s="16">
        <v>521.6</v>
      </c>
      <c r="S48" s="16">
        <f t="shared" si="82"/>
        <v>71.980800000000002</v>
      </c>
      <c r="T48" s="16">
        <f t="shared" si="83"/>
        <v>71.980800000000002</v>
      </c>
      <c r="U48" s="16">
        <v>0</v>
      </c>
      <c r="V48" s="16">
        <f t="shared" si="61"/>
        <v>156</v>
      </c>
      <c r="W48" s="16">
        <v>542.46</v>
      </c>
      <c r="X48" s="16">
        <f t="shared" si="84"/>
        <v>84.623760000000004</v>
      </c>
      <c r="Y48" s="16">
        <f t="shared" si="85"/>
        <v>84.623760000000004</v>
      </c>
      <c r="Z48" s="16">
        <v>0</v>
      </c>
      <c r="AA48" s="16">
        <f t="shared" si="86"/>
        <v>294</v>
      </c>
      <c r="AB48" s="16">
        <f t="shared" si="87"/>
        <v>156.60455999999999</v>
      </c>
      <c r="AC48" s="16">
        <f t="shared" si="88"/>
        <v>156.60455999999999</v>
      </c>
      <c r="AD48" s="16">
        <f t="shared" si="89"/>
        <v>0</v>
      </c>
      <c r="AE48" s="16">
        <f t="shared" si="73"/>
        <v>138</v>
      </c>
      <c r="AF48" s="16">
        <v>542.46</v>
      </c>
      <c r="AG48" s="16">
        <f t="shared" si="74"/>
        <v>74.859480000000005</v>
      </c>
      <c r="AH48" s="16">
        <f t="shared" si="75"/>
        <v>74.859480000000005</v>
      </c>
      <c r="AI48" s="16">
        <v>0</v>
      </c>
      <c r="AJ48" s="16">
        <f t="shared" si="76"/>
        <v>156</v>
      </c>
      <c r="AK48" s="16">
        <v>564.16</v>
      </c>
      <c r="AL48" s="16">
        <f t="shared" si="90"/>
        <v>88.008959999999988</v>
      </c>
      <c r="AM48" s="16">
        <f t="shared" si="91"/>
        <v>88.008959999999988</v>
      </c>
      <c r="AN48" s="16">
        <v>0</v>
      </c>
      <c r="AO48" s="16">
        <f t="shared" si="77"/>
        <v>294</v>
      </c>
      <c r="AP48" s="16">
        <f t="shared" si="92"/>
        <v>162.86843999999999</v>
      </c>
      <c r="AQ48" s="16">
        <f t="shared" si="93"/>
        <v>162.86843999999999</v>
      </c>
      <c r="AR48" s="16">
        <f t="shared" si="94"/>
        <v>0</v>
      </c>
    </row>
    <row r="49" spans="1:44" ht="31.5" hidden="1" x14ac:dyDescent="0.25">
      <c r="A49" s="14" t="s">
        <v>82</v>
      </c>
      <c r="B49" s="1" t="s">
        <v>21</v>
      </c>
      <c r="C49" s="16">
        <v>249.4</v>
      </c>
      <c r="D49" s="16">
        <v>497.24</v>
      </c>
      <c r="E49" s="16">
        <f t="shared" si="78"/>
        <v>124.011656</v>
      </c>
      <c r="F49" s="16">
        <f t="shared" si="79"/>
        <v>124.011656</v>
      </c>
      <c r="G49" s="16">
        <v>0</v>
      </c>
      <c r="H49" s="16">
        <v>279.5</v>
      </c>
      <c r="I49" s="16">
        <v>521.6</v>
      </c>
      <c r="J49" s="16">
        <f t="shared" si="80"/>
        <v>145.78720000000001</v>
      </c>
      <c r="K49" s="16">
        <f t="shared" si="81"/>
        <v>145.78720000000001</v>
      </c>
      <c r="L49" s="16">
        <v>0</v>
      </c>
      <c r="M49" s="16">
        <f t="shared" si="66"/>
        <v>528.9</v>
      </c>
      <c r="N49" s="16">
        <f t="shared" si="67"/>
        <v>269.798856</v>
      </c>
      <c r="O49" s="16">
        <f t="shared" si="68"/>
        <v>269.798856</v>
      </c>
      <c r="P49" s="16">
        <f t="shared" si="69"/>
        <v>0</v>
      </c>
      <c r="Q49" s="16">
        <f t="shared" si="70"/>
        <v>249.4</v>
      </c>
      <c r="R49" s="16">
        <v>521.6</v>
      </c>
      <c r="S49" s="16">
        <f t="shared" si="82"/>
        <v>130.08704</v>
      </c>
      <c r="T49" s="16">
        <f t="shared" si="83"/>
        <v>130.08704</v>
      </c>
      <c r="U49" s="16">
        <v>0</v>
      </c>
      <c r="V49" s="16">
        <f t="shared" si="61"/>
        <v>279.5</v>
      </c>
      <c r="W49" s="16">
        <v>542.46</v>
      </c>
      <c r="X49" s="16">
        <f t="shared" si="84"/>
        <v>151.61757</v>
      </c>
      <c r="Y49" s="16">
        <f t="shared" si="85"/>
        <v>151.61757</v>
      </c>
      <c r="Z49" s="16">
        <v>0</v>
      </c>
      <c r="AA49" s="16">
        <f t="shared" si="86"/>
        <v>528.9</v>
      </c>
      <c r="AB49" s="16">
        <f t="shared" si="87"/>
        <v>281.70461</v>
      </c>
      <c r="AC49" s="16">
        <f t="shared" si="88"/>
        <v>281.70461</v>
      </c>
      <c r="AD49" s="16">
        <f t="shared" si="89"/>
        <v>0</v>
      </c>
      <c r="AE49" s="16">
        <f t="shared" si="73"/>
        <v>249.4</v>
      </c>
      <c r="AF49" s="16">
        <v>542.46</v>
      </c>
      <c r="AG49" s="16">
        <f t="shared" si="74"/>
        <v>135.289524</v>
      </c>
      <c r="AH49" s="16">
        <f t="shared" si="75"/>
        <v>135.289524</v>
      </c>
      <c r="AI49" s="16">
        <v>0</v>
      </c>
      <c r="AJ49" s="16">
        <f t="shared" si="76"/>
        <v>279.5</v>
      </c>
      <c r="AK49" s="16">
        <v>564.16</v>
      </c>
      <c r="AL49" s="16">
        <f t="shared" si="90"/>
        <v>157.68271999999999</v>
      </c>
      <c r="AM49" s="16">
        <f t="shared" si="91"/>
        <v>157.68271999999999</v>
      </c>
      <c r="AN49" s="16">
        <v>0</v>
      </c>
      <c r="AO49" s="16">
        <f t="shared" si="77"/>
        <v>528.9</v>
      </c>
      <c r="AP49" s="16">
        <f t="shared" si="92"/>
        <v>292.97224399999999</v>
      </c>
      <c r="AQ49" s="16">
        <f t="shared" si="93"/>
        <v>292.97224399999999</v>
      </c>
      <c r="AR49" s="16">
        <f t="shared" si="94"/>
        <v>0</v>
      </c>
    </row>
    <row r="50" spans="1:44" ht="31.5" hidden="1" x14ac:dyDescent="0.25">
      <c r="A50" s="14" t="s">
        <v>83</v>
      </c>
      <c r="B50" s="1" t="s">
        <v>22</v>
      </c>
      <c r="C50" s="16">
        <v>210</v>
      </c>
      <c r="D50" s="16">
        <v>497.24</v>
      </c>
      <c r="E50" s="16">
        <f t="shared" si="78"/>
        <v>104.42040000000001</v>
      </c>
      <c r="F50" s="16">
        <f t="shared" si="79"/>
        <v>104.42040000000001</v>
      </c>
      <c r="G50" s="16">
        <v>0</v>
      </c>
      <c r="H50" s="16">
        <v>235.5</v>
      </c>
      <c r="I50" s="16">
        <v>521.6</v>
      </c>
      <c r="J50" s="16">
        <f t="shared" si="80"/>
        <v>122.8368</v>
      </c>
      <c r="K50" s="16">
        <f t="shared" si="81"/>
        <v>122.8368</v>
      </c>
      <c r="L50" s="16">
        <v>0</v>
      </c>
      <c r="M50" s="16">
        <f t="shared" si="66"/>
        <v>445.5</v>
      </c>
      <c r="N50" s="16">
        <f t="shared" si="67"/>
        <v>227.25720000000001</v>
      </c>
      <c r="O50" s="16">
        <f t="shared" si="68"/>
        <v>227.25720000000001</v>
      </c>
      <c r="P50" s="16">
        <f t="shared" si="69"/>
        <v>0</v>
      </c>
      <c r="Q50" s="16">
        <f t="shared" si="70"/>
        <v>210</v>
      </c>
      <c r="R50" s="16">
        <v>521.6</v>
      </c>
      <c r="S50" s="16">
        <f t="shared" si="82"/>
        <v>109.536</v>
      </c>
      <c r="T50" s="16">
        <f t="shared" si="83"/>
        <v>109.536</v>
      </c>
      <c r="U50" s="16">
        <v>0</v>
      </c>
      <c r="V50" s="16">
        <f t="shared" si="61"/>
        <v>235.5</v>
      </c>
      <c r="W50" s="16">
        <v>542.46</v>
      </c>
      <c r="X50" s="16">
        <f t="shared" si="84"/>
        <v>127.74933</v>
      </c>
      <c r="Y50" s="16">
        <f t="shared" si="85"/>
        <v>127.74933</v>
      </c>
      <c r="Z50" s="16">
        <v>0</v>
      </c>
      <c r="AA50" s="16">
        <f t="shared" si="86"/>
        <v>445.5</v>
      </c>
      <c r="AB50" s="16">
        <f t="shared" si="87"/>
        <v>237.28532999999999</v>
      </c>
      <c r="AC50" s="16">
        <f t="shared" si="88"/>
        <v>237.28532999999999</v>
      </c>
      <c r="AD50" s="16">
        <f t="shared" si="89"/>
        <v>0</v>
      </c>
      <c r="AE50" s="16">
        <f t="shared" si="73"/>
        <v>210</v>
      </c>
      <c r="AF50" s="16">
        <v>542.46</v>
      </c>
      <c r="AG50" s="16">
        <f t="shared" si="74"/>
        <v>113.9166</v>
      </c>
      <c r="AH50" s="16">
        <f t="shared" si="75"/>
        <v>113.9166</v>
      </c>
      <c r="AI50" s="16">
        <v>0</v>
      </c>
      <c r="AJ50" s="16">
        <f t="shared" si="76"/>
        <v>235.5</v>
      </c>
      <c r="AK50" s="16">
        <v>564.16</v>
      </c>
      <c r="AL50" s="16">
        <f t="shared" si="90"/>
        <v>132.85968</v>
      </c>
      <c r="AM50" s="16">
        <f t="shared" si="91"/>
        <v>132.85968</v>
      </c>
      <c r="AN50" s="16">
        <v>0</v>
      </c>
      <c r="AO50" s="16">
        <f t="shared" si="77"/>
        <v>445.5</v>
      </c>
      <c r="AP50" s="16">
        <f t="shared" si="92"/>
        <v>246.77627999999999</v>
      </c>
      <c r="AQ50" s="16">
        <f t="shared" si="93"/>
        <v>246.77627999999999</v>
      </c>
      <c r="AR50" s="16">
        <f t="shared" si="94"/>
        <v>0</v>
      </c>
    </row>
    <row r="51" spans="1:44" ht="31.5" hidden="1" x14ac:dyDescent="0.25">
      <c r="A51" s="14" t="s">
        <v>84</v>
      </c>
      <c r="B51" s="1" t="s">
        <v>151</v>
      </c>
      <c r="C51" s="16">
        <v>783</v>
      </c>
      <c r="D51" s="16">
        <v>497.24</v>
      </c>
      <c r="E51" s="16">
        <f t="shared" si="78"/>
        <v>389.33891999999997</v>
      </c>
      <c r="F51" s="16">
        <f t="shared" si="79"/>
        <v>389.33891999999997</v>
      </c>
      <c r="G51" s="16">
        <v>0</v>
      </c>
      <c r="H51" s="16">
        <v>877.5</v>
      </c>
      <c r="I51" s="16">
        <v>521.6</v>
      </c>
      <c r="J51" s="16">
        <f t="shared" si="80"/>
        <v>457.70400000000001</v>
      </c>
      <c r="K51" s="16">
        <f t="shared" si="81"/>
        <v>457.70400000000001</v>
      </c>
      <c r="L51" s="16">
        <v>0</v>
      </c>
      <c r="M51" s="16">
        <f t="shared" si="66"/>
        <v>1660.5</v>
      </c>
      <c r="N51" s="16">
        <f t="shared" si="67"/>
        <v>847.04291999999998</v>
      </c>
      <c r="O51" s="16">
        <f t="shared" si="68"/>
        <v>847.04291999999998</v>
      </c>
      <c r="P51" s="16">
        <f t="shared" si="69"/>
        <v>0</v>
      </c>
      <c r="Q51" s="16">
        <f t="shared" si="70"/>
        <v>783</v>
      </c>
      <c r="R51" s="16">
        <v>521.6</v>
      </c>
      <c r="S51" s="16">
        <f t="shared" si="82"/>
        <v>408.41280000000006</v>
      </c>
      <c r="T51" s="16">
        <f t="shared" si="83"/>
        <v>408.41280000000006</v>
      </c>
      <c r="U51" s="16">
        <v>0</v>
      </c>
      <c r="V51" s="16">
        <f t="shared" si="61"/>
        <v>877.5</v>
      </c>
      <c r="W51" s="16">
        <v>542.46</v>
      </c>
      <c r="X51" s="16">
        <f t="shared" si="84"/>
        <v>476.00865000000005</v>
      </c>
      <c r="Y51" s="16">
        <f t="shared" si="85"/>
        <v>476.00865000000005</v>
      </c>
      <c r="Z51" s="16">
        <v>0</v>
      </c>
      <c r="AA51" s="16">
        <f t="shared" si="86"/>
        <v>1660.5</v>
      </c>
      <c r="AB51" s="16">
        <f t="shared" si="87"/>
        <v>884.42145000000005</v>
      </c>
      <c r="AC51" s="16">
        <f t="shared" si="88"/>
        <v>884.42145000000005</v>
      </c>
      <c r="AD51" s="16">
        <f t="shared" si="89"/>
        <v>0</v>
      </c>
      <c r="AE51" s="16">
        <f t="shared" si="73"/>
        <v>783</v>
      </c>
      <c r="AF51" s="16">
        <v>542.46</v>
      </c>
      <c r="AG51" s="16">
        <f t="shared" si="74"/>
        <v>424.74618000000004</v>
      </c>
      <c r="AH51" s="16">
        <f t="shared" si="75"/>
        <v>424.74618000000004</v>
      </c>
      <c r="AI51" s="16">
        <v>0</v>
      </c>
      <c r="AJ51" s="16">
        <f t="shared" si="76"/>
        <v>877.5</v>
      </c>
      <c r="AK51" s="16">
        <v>564.16</v>
      </c>
      <c r="AL51" s="16">
        <f t="shared" si="90"/>
        <v>495.05039999999997</v>
      </c>
      <c r="AM51" s="16">
        <f t="shared" si="91"/>
        <v>495.05039999999997</v>
      </c>
      <c r="AN51" s="16">
        <v>0</v>
      </c>
      <c r="AO51" s="16">
        <f t="shared" si="77"/>
        <v>1660.5</v>
      </c>
      <c r="AP51" s="16">
        <f t="shared" si="92"/>
        <v>919.79657999999995</v>
      </c>
      <c r="AQ51" s="16">
        <f t="shared" si="93"/>
        <v>919.79657999999995</v>
      </c>
      <c r="AR51" s="16">
        <f t="shared" si="94"/>
        <v>0</v>
      </c>
    </row>
    <row r="52" spans="1:44" ht="31.5" hidden="1" x14ac:dyDescent="0.25">
      <c r="A52" s="14" t="s">
        <v>85</v>
      </c>
      <c r="B52" s="1" t="s">
        <v>127</v>
      </c>
      <c r="C52" s="16">
        <v>241.5</v>
      </c>
      <c r="D52" s="16">
        <v>497.24</v>
      </c>
      <c r="E52" s="16">
        <f t="shared" si="78"/>
        <v>120.08346</v>
      </c>
      <c r="F52" s="16">
        <f t="shared" si="79"/>
        <v>120.08346</v>
      </c>
      <c r="G52" s="16">
        <v>0</v>
      </c>
      <c r="H52" s="16">
        <v>255.75</v>
      </c>
      <c r="I52" s="16">
        <v>521.6</v>
      </c>
      <c r="J52" s="16">
        <f t="shared" si="80"/>
        <v>133.39920000000001</v>
      </c>
      <c r="K52" s="16">
        <f t="shared" si="81"/>
        <v>133.39920000000001</v>
      </c>
      <c r="L52" s="16">
        <v>0</v>
      </c>
      <c r="M52" s="16">
        <f t="shared" si="66"/>
        <v>497.25</v>
      </c>
      <c r="N52" s="16">
        <f t="shared" si="67"/>
        <v>253.48266000000001</v>
      </c>
      <c r="O52" s="16">
        <f t="shared" si="68"/>
        <v>253.48266000000001</v>
      </c>
      <c r="P52" s="16">
        <f t="shared" si="69"/>
        <v>0</v>
      </c>
      <c r="Q52" s="16">
        <f t="shared" si="70"/>
        <v>241.5</v>
      </c>
      <c r="R52" s="16">
        <v>521.6</v>
      </c>
      <c r="S52" s="16">
        <f t="shared" si="82"/>
        <v>125.96640000000001</v>
      </c>
      <c r="T52" s="16">
        <f t="shared" si="83"/>
        <v>125.96640000000001</v>
      </c>
      <c r="U52" s="16">
        <v>0</v>
      </c>
      <c r="V52" s="16">
        <f t="shared" si="61"/>
        <v>255.75</v>
      </c>
      <c r="W52" s="16">
        <v>542.46</v>
      </c>
      <c r="X52" s="16">
        <f t="shared" si="84"/>
        <v>138.73414500000001</v>
      </c>
      <c r="Y52" s="16">
        <f t="shared" si="85"/>
        <v>138.73414500000001</v>
      </c>
      <c r="Z52" s="16">
        <v>0</v>
      </c>
      <c r="AA52" s="16">
        <f t="shared" si="86"/>
        <v>497.25</v>
      </c>
      <c r="AB52" s="16">
        <f t="shared" si="87"/>
        <v>264.70054500000003</v>
      </c>
      <c r="AC52" s="16">
        <f t="shared" si="88"/>
        <v>264.70054500000003</v>
      </c>
      <c r="AD52" s="16">
        <f t="shared" si="89"/>
        <v>0</v>
      </c>
      <c r="AE52" s="16">
        <f t="shared" si="73"/>
        <v>241.5</v>
      </c>
      <c r="AF52" s="16">
        <v>542.46</v>
      </c>
      <c r="AG52" s="16">
        <f t="shared" si="74"/>
        <v>131.00409000000002</v>
      </c>
      <c r="AH52" s="16">
        <f t="shared" si="75"/>
        <v>131.00409000000002</v>
      </c>
      <c r="AI52" s="16">
        <v>0</v>
      </c>
      <c r="AJ52" s="16">
        <f t="shared" si="76"/>
        <v>255.75</v>
      </c>
      <c r="AK52" s="16">
        <v>564.16</v>
      </c>
      <c r="AL52" s="16">
        <f t="shared" si="90"/>
        <v>144.28391999999999</v>
      </c>
      <c r="AM52" s="16">
        <f t="shared" si="91"/>
        <v>144.28391999999999</v>
      </c>
      <c r="AN52" s="16">
        <v>0</v>
      </c>
      <c r="AO52" s="16">
        <f t="shared" si="77"/>
        <v>497.25</v>
      </c>
      <c r="AP52" s="16">
        <f t="shared" si="92"/>
        <v>275.28800999999999</v>
      </c>
      <c r="AQ52" s="16">
        <f t="shared" si="93"/>
        <v>275.28800999999999</v>
      </c>
      <c r="AR52" s="16">
        <f t="shared" si="94"/>
        <v>0</v>
      </c>
    </row>
    <row r="53" spans="1:44" ht="31.5" hidden="1" x14ac:dyDescent="0.25">
      <c r="A53" s="14" t="s">
        <v>86</v>
      </c>
      <c r="B53" s="1" t="s">
        <v>128</v>
      </c>
      <c r="C53" s="16">
        <v>35.25</v>
      </c>
      <c r="D53" s="16">
        <v>497.24</v>
      </c>
      <c r="E53" s="16">
        <f t="shared" si="78"/>
        <v>17.527709999999999</v>
      </c>
      <c r="F53" s="16">
        <f t="shared" si="79"/>
        <v>17.527709999999999</v>
      </c>
      <c r="G53" s="16">
        <v>0</v>
      </c>
      <c r="H53" s="16">
        <v>39</v>
      </c>
      <c r="I53" s="16">
        <v>521.6</v>
      </c>
      <c r="J53" s="16">
        <f t="shared" si="80"/>
        <v>20.342400000000001</v>
      </c>
      <c r="K53" s="16">
        <f t="shared" si="81"/>
        <v>20.342400000000001</v>
      </c>
      <c r="L53" s="16">
        <v>0</v>
      </c>
      <c r="M53" s="16">
        <f t="shared" si="66"/>
        <v>74.25</v>
      </c>
      <c r="N53" s="16">
        <f t="shared" si="67"/>
        <v>37.870109999999997</v>
      </c>
      <c r="O53" s="16">
        <f t="shared" si="68"/>
        <v>37.870109999999997</v>
      </c>
      <c r="P53" s="16">
        <f t="shared" si="69"/>
        <v>0</v>
      </c>
      <c r="Q53" s="16">
        <f t="shared" si="70"/>
        <v>35.25</v>
      </c>
      <c r="R53" s="16">
        <v>521.6</v>
      </c>
      <c r="S53" s="16">
        <f t="shared" si="82"/>
        <v>18.386400000000002</v>
      </c>
      <c r="T53" s="16">
        <f t="shared" si="83"/>
        <v>18.386400000000002</v>
      </c>
      <c r="U53" s="16">
        <v>0</v>
      </c>
      <c r="V53" s="16">
        <f t="shared" si="61"/>
        <v>39</v>
      </c>
      <c r="W53" s="16">
        <v>542.46</v>
      </c>
      <c r="X53" s="16">
        <f t="shared" si="84"/>
        <v>21.155940000000001</v>
      </c>
      <c r="Y53" s="16">
        <f t="shared" si="85"/>
        <v>21.155940000000001</v>
      </c>
      <c r="Z53" s="16">
        <v>0</v>
      </c>
      <c r="AA53" s="16">
        <f t="shared" si="86"/>
        <v>74.25</v>
      </c>
      <c r="AB53" s="16">
        <f t="shared" si="87"/>
        <v>39.542340000000003</v>
      </c>
      <c r="AC53" s="16">
        <f t="shared" si="88"/>
        <v>39.542340000000003</v>
      </c>
      <c r="AD53" s="16">
        <f t="shared" si="89"/>
        <v>0</v>
      </c>
      <c r="AE53" s="16">
        <f t="shared" si="73"/>
        <v>35.25</v>
      </c>
      <c r="AF53" s="16">
        <v>542.46</v>
      </c>
      <c r="AG53" s="16">
        <f t="shared" si="74"/>
        <v>19.121715000000002</v>
      </c>
      <c r="AH53" s="16">
        <f t="shared" si="75"/>
        <v>19.121715000000002</v>
      </c>
      <c r="AI53" s="16">
        <v>0</v>
      </c>
      <c r="AJ53" s="16">
        <f t="shared" si="76"/>
        <v>39</v>
      </c>
      <c r="AK53" s="16">
        <v>564.16</v>
      </c>
      <c r="AL53" s="16">
        <f t="shared" si="90"/>
        <v>22.002239999999997</v>
      </c>
      <c r="AM53" s="16">
        <f t="shared" si="91"/>
        <v>22.002239999999997</v>
      </c>
      <c r="AN53" s="16">
        <v>0</v>
      </c>
      <c r="AO53" s="16">
        <f t="shared" si="77"/>
        <v>74.25</v>
      </c>
      <c r="AP53" s="16">
        <f t="shared" si="92"/>
        <v>41.123954999999995</v>
      </c>
      <c r="AQ53" s="16">
        <f t="shared" si="93"/>
        <v>41.123954999999995</v>
      </c>
      <c r="AR53" s="16">
        <f t="shared" si="94"/>
        <v>0</v>
      </c>
    </row>
    <row r="54" spans="1:44" ht="31.5" hidden="1" x14ac:dyDescent="0.25">
      <c r="A54" s="14" t="s">
        <v>87</v>
      </c>
      <c r="B54" s="2" t="s">
        <v>42</v>
      </c>
      <c r="C54" s="16">
        <v>1129.22</v>
      </c>
      <c r="D54" s="16">
        <v>497.24</v>
      </c>
      <c r="E54" s="16">
        <f t="shared" si="78"/>
        <v>561.49335280000003</v>
      </c>
      <c r="F54" s="16">
        <f t="shared" si="79"/>
        <v>561.49335280000003</v>
      </c>
      <c r="G54" s="16">
        <v>0</v>
      </c>
      <c r="H54" s="16">
        <v>1131.4000000000001</v>
      </c>
      <c r="I54" s="16">
        <v>521.6</v>
      </c>
      <c r="J54" s="16">
        <f t="shared" si="80"/>
        <v>590.13824000000011</v>
      </c>
      <c r="K54" s="16">
        <f t="shared" si="81"/>
        <v>590.13824000000011</v>
      </c>
      <c r="L54" s="16">
        <v>0</v>
      </c>
      <c r="M54" s="16">
        <f t="shared" si="66"/>
        <v>2260.62</v>
      </c>
      <c r="N54" s="16">
        <f t="shared" si="67"/>
        <v>1151.6315928000001</v>
      </c>
      <c r="O54" s="16">
        <f t="shared" si="68"/>
        <v>1151.6315928000001</v>
      </c>
      <c r="P54" s="16">
        <f t="shared" si="69"/>
        <v>0</v>
      </c>
      <c r="Q54" s="16">
        <f t="shared" si="70"/>
        <v>1129.22</v>
      </c>
      <c r="R54" s="16">
        <v>521.6</v>
      </c>
      <c r="S54" s="16">
        <f t="shared" si="82"/>
        <v>589.00115200000005</v>
      </c>
      <c r="T54" s="16">
        <f t="shared" si="83"/>
        <v>589.00115200000005</v>
      </c>
      <c r="U54" s="16">
        <v>0</v>
      </c>
      <c r="V54" s="16">
        <f t="shared" si="61"/>
        <v>1131.4000000000001</v>
      </c>
      <c r="W54" s="16">
        <v>542.46</v>
      </c>
      <c r="X54" s="16">
        <f t="shared" si="84"/>
        <v>613.7392440000001</v>
      </c>
      <c r="Y54" s="16">
        <f t="shared" si="85"/>
        <v>613.7392440000001</v>
      </c>
      <c r="Z54" s="16">
        <v>0</v>
      </c>
      <c r="AA54" s="16">
        <f t="shared" si="86"/>
        <v>2260.62</v>
      </c>
      <c r="AB54" s="16">
        <f t="shared" si="87"/>
        <v>1202.7403960000001</v>
      </c>
      <c r="AC54" s="16">
        <f t="shared" si="88"/>
        <v>1202.7403960000001</v>
      </c>
      <c r="AD54" s="16">
        <f t="shared" si="89"/>
        <v>0</v>
      </c>
      <c r="AE54" s="16">
        <f t="shared" si="73"/>
        <v>1129.22</v>
      </c>
      <c r="AF54" s="16">
        <v>542.46</v>
      </c>
      <c r="AG54" s="16">
        <f t="shared" si="74"/>
        <v>612.55668120000007</v>
      </c>
      <c r="AH54" s="16">
        <f t="shared" si="75"/>
        <v>612.55668120000007</v>
      </c>
      <c r="AI54" s="16">
        <v>0</v>
      </c>
      <c r="AJ54" s="16">
        <f t="shared" si="76"/>
        <v>1131.4000000000001</v>
      </c>
      <c r="AK54" s="16">
        <v>564.16</v>
      </c>
      <c r="AL54" s="16">
        <f t="shared" si="90"/>
        <v>638.29062400000009</v>
      </c>
      <c r="AM54" s="16">
        <f t="shared" si="91"/>
        <v>638.29062400000009</v>
      </c>
      <c r="AN54" s="16">
        <v>0</v>
      </c>
      <c r="AO54" s="16">
        <f t="shared" si="77"/>
        <v>2260.62</v>
      </c>
      <c r="AP54" s="16">
        <f t="shared" si="92"/>
        <v>1250.8473052000002</v>
      </c>
      <c r="AQ54" s="16">
        <f t="shared" si="93"/>
        <v>1250.8473052000002</v>
      </c>
      <c r="AR54" s="16">
        <f t="shared" si="94"/>
        <v>0</v>
      </c>
    </row>
    <row r="55" spans="1:44" s="13" customFormat="1" hidden="1" x14ac:dyDescent="0.25">
      <c r="A55" s="11" t="s">
        <v>88</v>
      </c>
      <c r="B55" s="4" t="s">
        <v>24</v>
      </c>
      <c r="C55" s="12">
        <f t="shared" ref="C55:AD55" si="95">SUM(C56:C76)</f>
        <v>4426.51</v>
      </c>
      <c r="D55" s="12"/>
      <c r="E55" s="12">
        <f t="shared" si="95"/>
        <v>2201.0378324000003</v>
      </c>
      <c r="F55" s="12">
        <f t="shared" si="95"/>
        <v>2201.0378324000003</v>
      </c>
      <c r="G55" s="12">
        <f t="shared" si="95"/>
        <v>0</v>
      </c>
      <c r="H55" s="12">
        <f t="shared" si="95"/>
        <v>4655.78</v>
      </c>
      <c r="I55" s="12"/>
      <c r="J55" s="12">
        <f t="shared" si="95"/>
        <v>2428.4548480000003</v>
      </c>
      <c r="K55" s="12">
        <f t="shared" si="95"/>
        <v>2428.4548480000003</v>
      </c>
      <c r="L55" s="12">
        <f t="shared" si="95"/>
        <v>0</v>
      </c>
      <c r="M55" s="12">
        <f t="shared" si="95"/>
        <v>9082.2900000000009</v>
      </c>
      <c r="N55" s="12">
        <f t="shared" si="95"/>
        <v>4629.4926803999997</v>
      </c>
      <c r="O55" s="12">
        <f t="shared" si="95"/>
        <v>4629.4926803999997</v>
      </c>
      <c r="P55" s="12">
        <f t="shared" si="95"/>
        <v>0</v>
      </c>
      <c r="Q55" s="12">
        <f t="shared" si="95"/>
        <v>4426.51</v>
      </c>
      <c r="R55" s="12"/>
      <c r="S55" s="12">
        <f t="shared" si="95"/>
        <v>2308.8676160000005</v>
      </c>
      <c r="T55" s="12">
        <f t="shared" si="95"/>
        <v>2308.8676160000005</v>
      </c>
      <c r="U55" s="12">
        <f t="shared" si="95"/>
        <v>0</v>
      </c>
      <c r="V55" s="12">
        <f t="shared" si="95"/>
        <v>4655.78</v>
      </c>
      <c r="W55" s="12"/>
      <c r="X55" s="12">
        <f t="shared" si="95"/>
        <v>2525.5744188000003</v>
      </c>
      <c r="Y55" s="12">
        <f t="shared" si="95"/>
        <v>2525.5744188000003</v>
      </c>
      <c r="Z55" s="12">
        <f t="shared" si="95"/>
        <v>0</v>
      </c>
      <c r="AA55" s="12">
        <f t="shared" si="95"/>
        <v>9082.2900000000009</v>
      </c>
      <c r="AB55" s="12">
        <f t="shared" si="95"/>
        <v>4834.4420347999994</v>
      </c>
      <c r="AC55" s="12">
        <f t="shared" si="95"/>
        <v>4834.4420347999994</v>
      </c>
      <c r="AD55" s="12">
        <f t="shared" si="95"/>
        <v>0</v>
      </c>
      <c r="AE55" s="12">
        <f t="shared" ref="AE55" si="96">SUM(AE56:AE76)</f>
        <v>4426.51</v>
      </c>
      <c r="AF55" s="12"/>
      <c r="AG55" s="12">
        <f t="shared" ref="AG55:AJ55" si="97">SUM(AG56:AG76)</f>
        <v>2401.2046146000002</v>
      </c>
      <c r="AH55" s="12">
        <f t="shared" si="97"/>
        <v>2401.2046146000002</v>
      </c>
      <c r="AI55" s="12">
        <f t="shared" si="97"/>
        <v>0</v>
      </c>
      <c r="AJ55" s="12">
        <f t="shared" si="97"/>
        <v>4655.78</v>
      </c>
      <c r="AK55" s="12"/>
      <c r="AL55" s="12">
        <f t="shared" ref="AL55:AR55" si="98">SUM(AL56:AL76)</f>
        <v>2626.6048447999992</v>
      </c>
      <c r="AM55" s="12">
        <f t="shared" si="98"/>
        <v>2626.6048447999992</v>
      </c>
      <c r="AN55" s="12">
        <f t="shared" si="98"/>
        <v>0</v>
      </c>
      <c r="AO55" s="12">
        <f t="shared" si="98"/>
        <v>9082.2900000000009</v>
      </c>
      <c r="AP55" s="12">
        <f t="shared" si="98"/>
        <v>5027.8094594000004</v>
      </c>
      <c r="AQ55" s="12">
        <f t="shared" si="98"/>
        <v>5027.8094594000004</v>
      </c>
      <c r="AR55" s="12">
        <f t="shared" si="98"/>
        <v>0</v>
      </c>
    </row>
    <row r="56" spans="1:44" ht="31.5" hidden="1" x14ac:dyDescent="0.25">
      <c r="A56" s="14" t="s">
        <v>89</v>
      </c>
      <c r="B56" s="2" t="s">
        <v>29</v>
      </c>
      <c r="C56" s="16">
        <v>208.5</v>
      </c>
      <c r="D56" s="16">
        <v>497.24</v>
      </c>
      <c r="E56" s="16">
        <f t="shared" si="78"/>
        <v>103.67454000000001</v>
      </c>
      <c r="F56" s="16">
        <f t="shared" si="79"/>
        <v>103.67454000000001</v>
      </c>
      <c r="G56" s="16">
        <v>0</v>
      </c>
      <c r="H56" s="16">
        <v>196.5</v>
      </c>
      <c r="I56" s="16">
        <v>521.6</v>
      </c>
      <c r="J56" s="16">
        <f t="shared" si="80"/>
        <v>102.49440000000001</v>
      </c>
      <c r="K56" s="16">
        <f t="shared" si="81"/>
        <v>102.49440000000001</v>
      </c>
      <c r="L56" s="16">
        <v>0</v>
      </c>
      <c r="M56" s="16">
        <f t="shared" ref="M56:M75" si="99">C56+H56</f>
        <v>405</v>
      </c>
      <c r="N56" s="16">
        <f t="shared" ref="N56:N75" si="100">E56+J56</f>
        <v>206.16894000000002</v>
      </c>
      <c r="O56" s="16">
        <f t="shared" ref="O56:O75" si="101">F56+K56</f>
        <v>206.16894000000002</v>
      </c>
      <c r="P56" s="16">
        <f t="shared" ref="P56:P75" si="102">G56+L56</f>
        <v>0</v>
      </c>
      <c r="Q56" s="16">
        <f t="shared" ref="Q56:Q76" si="103">C56</f>
        <v>208.5</v>
      </c>
      <c r="R56" s="16">
        <v>521.6</v>
      </c>
      <c r="S56" s="16">
        <f t="shared" si="82"/>
        <v>108.75360000000001</v>
      </c>
      <c r="T56" s="16">
        <f t="shared" si="83"/>
        <v>108.75360000000001</v>
      </c>
      <c r="U56" s="16">
        <v>0</v>
      </c>
      <c r="V56" s="16">
        <f t="shared" ref="V56:V76" si="104">H56</f>
        <v>196.5</v>
      </c>
      <c r="W56" s="16">
        <v>542.46</v>
      </c>
      <c r="X56" s="16">
        <f t="shared" si="84"/>
        <v>106.59339000000001</v>
      </c>
      <c r="Y56" s="16">
        <f t="shared" si="85"/>
        <v>106.59339000000001</v>
      </c>
      <c r="Z56" s="16">
        <v>0</v>
      </c>
      <c r="AA56" s="16">
        <f t="shared" si="86"/>
        <v>405</v>
      </c>
      <c r="AB56" s="16">
        <f t="shared" si="87"/>
        <v>215.34699000000001</v>
      </c>
      <c r="AC56" s="16">
        <f t="shared" si="88"/>
        <v>215.34699000000001</v>
      </c>
      <c r="AD56" s="16">
        <f t="shared" si="89"/>
        <v>0</v>
      </c>
      <c r="AE56" s="16">
        <f t="shared" ref="AE56:AE76" si="105">C56</f>
        <v>208.5</v>
      </c>
      <c r="AF56" s="16">
        <v>542.46</v>
      </c>
      <c r="AG56" s="16">
        <f t="shared" ref="AG56:AG76" si="106">AE56*AF56/1000</f>
        <v>113.10291000000001</v>
      </c>
      <c r="AH56" s="16">
        <f t="shared" ref="AH56:AH76" si="107">AG56-AI56</f>
        <v>113.10291000000001</v>
      </c>
      <c r="AI56" s="16">
        <v>0</v>
      </c>
      <c r="AJ56" s="16">
        <f t="shared" ref="AJ56:AJ76" si="108">H56</f>
        <v>196.5</v>
      </c>
      <c r="AK56" s="16">
        <v>564.16</v>
      </c>
      <c r="AL56" s="16">
        <f t="shared" ref="AL56:AL76" si="109">AJ56*AK56/1000</f>
        <v>110.85743999999998</v>
      </c>
      <c r="AM56" s="16">
        <f t="shared" ref="AM56:AM76" si="110">AL56-AN56</f>
        <v>110.85743999999998</v>
      </c>
      <c r="AN56" s="16">
        <v>0</v>
      </c>
      <c r="AO56" s="16">
        <f t="shared" ref="AO56:AO76" si="111">AE56+AJ56</f>
        <v>405</v>
      </c>
      <c r="AP56" s="16">
        <f t="shared" ref="AP56:AP76" si="112">AG56+AL56</f>
        <v>223.96035000000001</v>
      </c>
      <c r="AQ56" s="16">
        <f t="shared" ref="AQ56:AQ76" si="113">AH56+AM56</f>
        <v>223.96035000000001</v>
      </c>
      <c r="AR56" s="16">
        <f t="shared" ref="AR56:AR76" si="114">AI56+AN56</f>
        <v>0</v>
      </c>
    </row>
    <row r="57" spans="1:44" ht="31.5" hidden="1" x14ac:dyDescent="0.25">
      <c r="A57" s="14" t="s">
        <v>90</v>
      </c>
      <c r="B57" s="2" t="s">
        <v>129</v>
      </c>
      <c r="C57" s="16">
        <v>374.75</v>
      </c>
      <c r="D57" s="16">
        <v>497.24</v>
      </c>
      <c r="E57" s="16">
        <f t="shared" si="78"/>
        <v>186.34069</v>
      </c>
      <c r="F57" s="16">
        <f t="shared" si="79"/>
        <v>186.34069</v>
      </c>
      <c r="G57" s="16">
        <v>0</v>
      </c>
      <c r="H57" s="16">
        <v>379.5</v>
      </c>
      <c r="I57" s="16">
        <v>521.6</v>
      </c>
      <c r="J57" s="16">
        <f t="shared" si="80"/>
        <v>197.94720000000001</v>
      </c>
      <c r="K57" s="16">
        <f t="shared" si="81"/>
        <v>197.94720000000001</v>
      </c>
      <c r="L57" s="16">
        <v>0</v>
      </c>
      <c r="M57" s="16">
        <f t="shared" si="99"/>
        <v>754.25</v>
      </c>
      <c r="N57" s="16">
        <f t="shared" si="100"/>
        <v>384.28789</v>
      </c>
      <c r="O57" s="16">
        <f t="shared" si="101"/>
        <v>384.28789</v>
      </c>
      <c r="P57" s="16">
        <f t="shared" si="102"/>
        <v>0</v>
      </c>
      <c r="Q57" s="16">
        <f t="shared" si="103"/>
        <v>374.75</v>
      </c>
      <c r="R57" s="16">
        <v>521.6</v>
      </c>
      <c r="S57" s="16">
        <f t="shared" si="82"/>
        <v>195.46960000000001</v>
      </c>
      <c r="T57" s="16">
        <f t="shared" si="83"/>
        <v>195.46960000000001</v>
      </c>
      <c r="U57" s="16">
        <v>0</v>
      </c>
      <c r="V57" s="16">
        <f t="shared" si="104"/>
        <v>379.5</v>
      </c>
      <c r="W57" s="16">
        <v>542.46</v>
      </c>
      <c r="X57" s="16">
        <f t="shared" si="84"/>
        <v>205.86357000000001</v>
      </c>
      <c r="Y57" s="16">
        <f t="shared" si="85"/>
        <v>205.86357000000001</v>
      </c>
      <c r="Z57" s="16">
        <v>0</v>
      </c>
      <c r="AA57" s="16">
        <f t="shared" si="86"/>
        <v>754.25</v>
      </c>
      <c r="AB57" s="16">
        <f t="shared" si="87"/>
        <v>401.33317</v>
      </c>
      <c r="AC57" s="16">
        <f t="shared" si="88"/>
        <v>401.33317</v>
      </c>
      <c r="AD57" s="16">
        <f t="shared" si="89"/>
        <v>0</v>
      </c>
      <c r="AE57" s="16">
        <f t="shared" si="105"/>
        <v>374.75</v>
      </c>
      <c r="AF57" s="16">
        <v>542.46</v>
      </c>
      <c r="AG57" s="16">
        <f t="shared" si="106"/>
        <v>203.28688500000001</v>
      </c>
      <c r="AH57" s="16">
        <f t="shared" si="107"/>
        <v>203.28688500000001</v>
      </c>
      <c r="AI57" s="16">
        <v>0</v>
      </c>
      <c r="AJ57" s="16">
        <f t="shared" si="108"/>
        <v>379.5</v>
      </c>
      <c r="AK57" s="16">
        <v>564.16</v>
      </c>
      <c r="AL57" s="16">
        <f t="shared" si="109"/>
        <v>214.09872000000001</v>
      </c>
      <c r="AM57" s="16">
        <f t="shared" si="110"/>
        <v>214.09872000000001</v>
      </c>
      <c r="AN57" s="16">
        <v>0</v>
      </c>
      <c r="AO57" s="16">
        <f t="shared" si="111"/>
        <v>754.25</v>
      </c>
      <c r="AP57" s="16">
        <f t="shared" si="112"/>
        <v>417.38560500000006</v>
      </c>
      <c r="AQ57" s="16">
        <f t="shared" si="113"/>
        <v>417.38560500000006</v>
      </c>
      <c r="AR57" s="16">
        <f t="shared" si="114"/>
        <v>0</v>
      </c>
    </row>
    <row r="58" spans="1:44" ht="31.5" hidden="1" x14ac:dyDescent="0.25">
      <c r="A58" s="14" t="s">
        <v>91</v>
      </c>
      <c r="B58" s="2" t="s">
        <v>30</v>
      </c>
      <c r="C58" s="16">
        <v>122</v>
      </c>
      <c r="D58" s="16">
        <v>497.24</v>
      </c>
      <c r="E58" s="16">
        <f t="shared" si="78"/>
        <v>60.66328</v>
      </c>
      <c r="F58" s="16">
        <f t="shared" si="79"/>
        <v>60.66328</v>
      </c>
      <c r="G58" s="16">
        <v>0</v>
      </c>
      <c r="H58" s="16">
        <v>134</v>
      </c>
      <c r="I58" s="16">
        <v>521.6</v>
      </c>
      <c r="J58" s="16">
        <f t="shared" si="80"/>
        <v>69.894400000000005</v>
      </c>
      <c r="K58" s="16">
        <f t="shared" si="81"/>
        <v>69.894400000000005</v>
      </c>
      <c r="L58" s="16">
        <v>0</v>
      </c>
      <c r="M58" s="16">
        <f t="shared" si="99"/>
        <v>256</v>
      </c>
      <c r="N58" s="16">
        <f t="shared" si="100"/>
        <v>130.55768</v>
      </c>
      <c r="O58" s="16">
        <f t="shared" si="101"/>
        <v>130.55768</v>
      </c>
      <c r="P58" s="16">
        <f t="shared" si="102"/>
        <v>0</v>
      </c>
      <c r="Q58" s="16">
        <f t="shared" si="103"/>
        <v>122</v>
      </c>
      <c r="R58" s="16">
        <v>521.6</v>
      </c>
      <c r="S58" s="16">
        <f t="shared" si="82"/>
        <v>63.635200000000005</v>
      </c>
      <c r="T58" s="16">
        <f t="shared" si="83"/>
        <v>63.635200000000005</v>
      </c>
      <c r="U58" s="16">
        <v>0</v>
      </c>
      <c r="V58" s="16">
        <f t="shared" si="104"/>
        <v>134</v>
      </c>
      <c r="W58" s="16">
        <v>542.46</v>
      </c>
      <c r="X58" s="16">
        <f t="shared" si="84"/>
        <v>72.689639999999997</v>
      </c>
      <c r="Y58" s="16">
        <f t="shared" si="85"/>
        <v>72.689639999999997</v>
      </c>
      <c r="Z58" s="16">
        <v>0</v>
      </c>
      <c r="AA58" s="16">
        <f t="shared" si="86"/>
        <v>256</v>
      </c>
      <c r="AB58" s="16">
        <f t="shared" si="87"/>
        <v>136.32483999999999</v>
      </c>
      <c r="AC58" s="16">
        <f t="shared" si="88"/>
        <v>136.32483999999999</v>
      </c>
      <c r="AD58" s="16">
        <f t="shared" si="89"/>
        <v>0</v>
      </c>
      <c r="AE58" s="16">
        <f t="shared" si="105"/>
        <v>122</v>
      </c>
      <c r="AF58" s="16">
        <v>542.46</v>
      </c>
      <c r="AG58" s="16">
        <f t="shared" si="106"/>
        <v>66.180120000000016</v>
      </c>
      <c r="AH58" s="16">
        <f t="shared" si="107"/>
        <v>66.180120000000016</v>
      </c>
      <c r="AI58" s="16">
        <v>0</v>
      </c>
      <c r="AJ58" s="16">
        <f t="shared" si="108"/>
        <v>134</v>
      </c>
      <c r="AK58" s="16">
        <v>564.16</v>
      </c>
      <c r="AL58" s="16">
        <f t="shared" si="109"/>
        <v>75.597440000000006</v>
      </c>
      <c r="AM58" s="16">
        <f t="shared" si="110"/>
        <v>75.597440000000006</v>
      </c>
      <c r="AN58" s="16">
        <v>0</v>
      </c>
      <c r="AO58" s="16">
        <f t="shared" si="111"/>
        <v>256</v>
      </c>
      <c r="AP58" s="16">
        <f t="shared" si="112"/>
        <v>141.77756000000002</v>
      </c>
      <c r="AQ58" s="16">
        <f t="shared" si="113"/>
        <v>141.77756000000002</v>
      </c>
      <c r="AR58" s="16">
        <f t="shared" si="114"/>
        <v>0</v>
      </c>
    </row>
    <row r="59" spans="1:44" ht="31.5" hidden="1" x14ac:dyDescent="0.25">
      <c r="A59" s="14" t="s">
        <v>92</v>
      </c>
      <c r="B59" s="2" t="s">
        <v>25</v>
      </c>
      <c r="C59" s="16">
        <v>175.5</v>
      </c>
      <c r="D59" s="16">
        <v>497.24</v>
      </c>
      <c r="E59" s="16">
        <f t="shared" si="78"/>
        <v>87.265619999999998</v>
      </c>
      <c r="F59" s="16">
        <f t="shared" si="79"/>
        <v>87.265619999999998</v>
      </c>
      <c r="G59" s="16">
        <v>0</v>
      </c>
      <c r="H59" s="16">
        <v>195</v>
      </c>
      <c r="I59" s="16">
        <v>521.6</v>
      </c>
      <c r="J59" s="16">
        <f t="shared" si="80"/>
        <v>101.712</v>
      </c>
      <c r="K59" s="16">
        <f t="shared" si="81"/>
        <v>101.712</v>
      </c>
      <c r="L59" s="16">
        <v>0</v>
      </c>
      <c r="M59" s="16">
        <f t="shared" si="99"/>
        <v>370.5</v>
      </c>
      <c r="N59" s="16">
        <f t="shared" si="100"/>
        <v>188.97762</v>
      </c>
      <c r="O59" s="16">
        <f t="shared" si="101"/>
        <v>188.97762</v>
      </c>
      <c r="P59" s="16">
        <f t="shared" si="102"/>
        <v>0</v>
      </c>
      <c r="Q59" s="16">
        <f t="shared" si="103"/>
        <v>175.5</v>
      </c>
      <c r="R59" s="16">
        <v>521.6</v>
      </c>
      <c r="S59" s="16">
        <f t="shared" si="82"/>
        <v>91.540800000000004</v>
      </c>
      <c r="T59" s="16">
        <f t="shared" si="83"/>
        <v>91.540800000000004</v>
      </c>
      <c r="U59" s="16">
        <v>0</v>
      </c>
      <c r="V59" s="16">
        <f t="shared" si="104"/>
        <v>195</v>
      </c>
      <c r="W59" s="16">
        <v>542.46</v>
      </c>
      <c r="X59" s="16">
        <f t="shared" si="84"/>
        <v>105.77970000000001</v>
      </c>
      <c r="Y59" s="16">
        <f t="shared" si="85"/>
        <v>105.77970000000001</v>
      </c>
      <c r="Z59" s="16">
        <v>0</v>
      </c>
      <c r="AA59" s="16">
        <f t="shared" si="86"/>
        <v>370.5</v>
      </c>
      <c r="AB59" s="16">
        <f t="shared" si="87"/>
        <v>197.32050000000001</v>
      </c>
      <c r="AC59" s="16">
        <f t="shared" si="88"/>
        <v>197.32050000000001</v>
      </c>
      <c r="AD59" s="16">
        <f t="shared" si="89"/>
        <v>0</v>
      </c>
      <c r="AE59" s="16">
        <f t="shared" si="105"/>
        <v>175.5</v>
      </c>
      <c r="AF59" s="16">
        <v>542.46</v>
      </c>
      <c r="AG59" s="16">
        <f t="shared" si="106"/>
        <v>95.201730000000012</v>
      </c>
      <c r="AH59" s="16">
        <f t="shared" si="107"/>
        <v>95.201730000000012</v>
      </c>
      <c r="AI59" s="16">
        <v>0</v>
      </c>
      <c r="AJ59" s="16">
        <f t="shared" si="108"/>
        <v>195</v>
      </c>
      <c r="AK59" s="16">
        <v>564.16</v>
      </c>
      <c r="AL59" s="16">
        <f t="shared" si="109"/>
        <v>110.0112</v>
      </c>
      <c r="AM59" s="16">
        <f t="shared" si="110"/>
        <v>110.0112</v>
      </c>
      <c r="AN59" s="16">
        <v>0</v>
      </c>
      <c r="AO59" s="16">
        <f t="shared" si="111"/>
        <v>370.5</v>
      </c>
      <c r="AP59" s="16">
        <f t="shared" si="112"/>
        <v>205.21293000000003</v>
      </c>
      <c r="AQ59" s="16">
        <f t="shared" si="113"/>
        <v>205.21293000000003</v>
      </c>
      <c r="AR59" s="16">
        <f t="shared" si="114"/>
        <v>0</v>
      </c>
    </row>
    <row r="60" spans="1:44" ht="31.5" hidden="1" x14ac:dyDescent="0.25">
      <c r="A60" s="14" t="s">
        <v>93</v>
      </c>
      <c r="B60" s="2" t="s">
        <v>31</v>
      </c>
      <c r="C60" s="16">
        <v>106</v>
      </c>
      <c r="D60" s="16">
        <v>497.24</v>
      </c>
      <c r="E60" s="16">
        <f t="shared" si="78"/>
        <v>52.707440000000005</v>
      </c>
      <c r="F60" s="16">
        <f t="shared" si="79"/>
        <v>52.707440000000005</v>
      </c>
      <c r="G60" s="16">
        <v>0</v>
      </c>
      <c r="H60" s="16">
        <v>106</v>
      </c>
      <c r="I60" s="16">
        <v>521.6</v>
      </c>
      <c r="J60" s="16">
        <f t="shared" si="80"/>
        <v>55.289600000000007</v>
      </c>
      <c r="K60" s="16">
        <f t="shared" si="81"/>
        <v>55.289600000000007</v>
      </c>
      <c r="L60" s="16">
        <v>0</v>
      </c>
      <c r="M60" s="16">
        <f t="shared" si="99"/>
        <v>212</v>
      </c>
      <c r="N60" s="16">
        <f t="shared" si="100"/>
        <v>107.99704000000001</v>
      </c>
      <c r="O60" s="16">
        <f t="shared" si="101"/>
        <v>107.99704000000001</v>
      </c>
      <c r="P60" s="16">
        <f t="shared" si="102"/>
        <v>0</v>
      </c>
      <c r="Q60" s="16">
        <f t="shared" si="103"/>
        <v>106</v>
      </c>
      <c r="R60" s="16">
        <v>521.6</v>
      </c>
      <c r="S60" s="16">
        <f t="shared" si="82"/>
        <v>55.289600000000007</v>
      </c>
      <c r="T60" s="16">
        <f t="shared" si="83"/>
        <v>55.289600000000007</v>
      </c>
      <c r="U60" s="16">
        <v>0</v>
      </c>
      <c r="V60" s="16">
        <f t="shared" si="104"/>
        <v>106</v>
      </c>
      <c r="W60" s="16">
        <v>542.46</v>
      </c>
      <c r="X60" s="16">
        <f t="shared" si="84"/>
        <v>57.50076</v>
      </c>
      <c r="Y60" s="16">
        <f t="shared" si="85"/>
        <v>57.50076</v>
      </c>
      <c r="Z60" s="16">
        <v>0</v>
      </c>
      <c r="AA60" s="16">
        <f t="shared" si="86"/>
        <v>212</v>
      </c>
      <c r="AB60" s="16">
        <f t="shared" si="87"/>
        <v>112.79036000000001</v>
      </c>
      <c r="AC60" s="16">
        <f t="shared" si="88"/>
        <v>112.79036000000001</v>
      </c>
      <c r="AD60" s="16">
        <f t="shared" si="89"/>
        <v>0</v>
      </c>
      <c r="AE60" s="16">
        <f t="shared" si="105"/>
        <v>106</v>
      </c>
      <c r="AF60" s="16">
        <v>542.46</v>
      </c>
      <c r="AG60" s="16">
        <f t="shared" si="106"/>
        <v>57.50076</v>
      </c>
      <c r="AH60" s="16">
        <f t="shared" si="107"/>
        <v>57.50076</v>
      </c>
      <c r="AI60" s="16">
        <v>0</v>
      </c>
      <c r="AJ60" s="16">
        <f t="shared" si="108"/>
        <v>106</v>
      </c>
      <c r="AK60" s="16">
        <v>564.16</v>
      </c>
      <c r="AL60" s="16">
        <f t="shared" si="109"/>
        <v>59.800959999999996</v>
      </c>
      <c r="AM60" s="16">
        <f t="shared" si="110"/>
        <v>59.800959999999996</v>
      </c>
      <c r="AN60" s="16">
        <v>0</v>
      </c>
      <c r="AO60" s="16">
        <f t="shared" si="111"/>
        <v>212</v>
      </c>
      <c r="AP60" s="16">
        <f t="shared" si="112"/>
        <v>117.30171999999999</v>
      </c>
      <c r="AQ60" s="16">
        <f t="shared" si="113"/>
        <v>117.30171999999999</v>
      </c>
      <c r="AR60" s="16">
        <f t="shared" si="114"/>
        <v>0</v>
      </c>
    </row>
    <row r="61" spans="1:44" ht="31.5" hidden="1" x14ac:dyDescent="0.25">
      <c r="A61" s="14" t="s">
        <v>94</v>
      </c>
      <c r="B61" s="2" t="s">
        <v>130</v>
      </c>
      <c r="C61" s="16">
        <v>207</v>
      </c>
      <c r="D61" s="16">
        <v>497.24</v>
      </c>
      <c r="E61" s="16">
        <f t="shared" si="78"/>
        <v>102.92868000000001</v>
      </c>
      <c r="F61" s="16">
        <f t="shared" si="79"/>
        <v>102.92868000000001</v>
      </c>
      <c r="G61" s="16">
        <v>0</v>
      </c>
      <c r="H61" s="16">
        <v>183</v>
      </c>
      <c r="I61" s="16">
        <v>521.6</v>
      </c>
      <c r="J61" s="16">
        <f t="shared" si="80"/>
        <v>95.452799999999996</v>
      </c>
      <c r="K61" s="16">
        <f t="shared" si="81"/>
        <v>95.452799999999996</v>
      </c>
      <c r="L61" s="16">
        <v>0</v>
      </c>
      <c r="M61" s="16">
        <f t="shared" si="99"/>
        <v>390</v>
      </c>
      <c r="N61" s="16">
        <f t="shared" si="100"/>
        <v>198.38148000000001</v>
      </c>
      <c r="O61" s="16">
        <f t="shared" si="101"/>
        <v>198.38148000000001</v>
      </c>
      <c r="P61" s="16">
        <f t="shared" si="102"/>
        <v>0</v>
      </c>
      <c r="Q61" s="16">
        <f t="shared" si="103"/>
        <v>207</v>
      </c>
      <c r="R61" s="16">
        <v>521.6</v>
      </c>
      <c r="S61" s="16">
        <f t="shared" si="82"/>
        <v>107.97120000000001</v>
      </c>
      <c r="T61" s="16">
        <f t="shared" si="83"/>
        <v>107.97120000000001</v>
      </c>
      <c r="U61" s="16">
        <v>0</v>
      </c>
      <c r="V61" s="16">
        <f t="shared" si="104"/>
        <v>183</v>
      </c>
      <c r="W61" s="16">
        <v>542.46</v>
      </c>
      <c r="X61" s="16">
        <f t="shared" si="84"/>
        <v>99.270180000000011</v>
      </c>
      <c r="Y61" s="16">
        <f t="shared" si="85"/>
        <v>99.270180000000011</v>
      </c>
      <c r="Z61" s="16">
        <v>0</v>
      </c>
      <c r="AA61" s="16">
        <f t="shared" si="86"/>
        <v>390</v>
      </c>
      <c r="AB61" s="16">
        <f t="shared" si="87"/>
        <v>207.24138000000002</v>
      </c>
      <c r="AC61" s="16">
        <f t="shared" si="88"/>
        <v>207.24138000000002</v>
      </c>
      <c r="AD61" s="16">
        <f t="shared" si="89"/>
        <v>0</v>
      </c>
      <c r="AE61" s="16">
        <f t="shared" si="105"/>
        <v>207</v>
      </c>
      <c r="AF61" s="16">
        <v>542.46</v>
      </c>
      <c r="AG61" s="16">
        <f t="shared" si="106"/>
        <v>112.28922</v>
      </c>
      <c r="AH61" s="16">
        <f t="shared" si="107"/>
        <v>112.28922</v>
      </c>
      <c r="AI61" s="16">
        <v>0</v>
      </c>
      <c r="AJ61" s="16">
        <f t="shared" si="108"/>
        <v>183</v>
      </c>
      <c r="AK61" s="16">
        <v>564.16</v>
      </c>
      <c r="AL61" s="16">
        <f t="shared" si="109"/>
        <v>103.24128</v>
      </c>
      <c r="AM61" s="16">
        <f t="shared" si="110"/>
        <v>103.24128</v>
      </c>
      <c r="AN61" s="16">
        <v>0</v>
      </c>
      <c r="AO61" s="16">
        <f t="shared" si="111"/>
        <v>390</v>
      </c>
      <c r="AP61" s="16">
        <f t="shared" si="112"/>
        <v>215.53050000000002</v>
      </c>
      <c r="AQ61" s="16">
        <f t="shared" si="113"/>
        <v>215.53050000000002</v>
      </c>
      <c r="AR61" s="16">
        <f t="shared" si="114"/>
        <v>0</v>
      </c>
    </row>
    <row r="62" spans="1:44" ht="31.5" hidden="1" x14ac:dyDescent="0.25">
      <c r="A62" s="14" t="s">
        <v>95</v>
      </c>
      <c r="B62" s="2" t="s">
        <v>155</v>
      </c>
      <c r="C62" s="16">
        <v>230</v>
      </c>
      <c r="D62" s="16">
        <v>497.24</v>
      </c>
      <c r="E62" s="16">
        <f t="shared" si="78"/>
        <v>114.3652</v>
      </c>
      <c r="F62" s="16">
        <f t="shared" si="79"/>
        <v>114.3652</v>
      </c>
      <c r="G62" s="16">
        <v>0</v>
      </c>
      <c r="H62" s="16">
        <v>243</v>
      </c>
      <c r="I62" s="16">
        <v>521.6</v>
      </c>
      <c r="J62" s="16">
        <f t="shared" si="80"/>
        <v>126.7488</v>
      </c>
      <c r="K62" s="16">
        <f t="shared" si="81"/>
        <v>126.7488</v>
      </c>
      <c r="L62" s="16">
        <v>0</v>
      </c>
      <c r="M62" s="16">
        <f t="shared" si="99"/>
        <v>473</v>
      </c>
      <c r="N62" s="16">
        <f t="shared" si="100"/>
        <v>241.114</v>
      </c>
      <c r="O62" s="16">
        <f t="shared" si="101"/>
        <v>241.114</v>
      </c>
      <c r="P62" s="16">
        <f t="shared" si="102"/>
        <v>0</v>
      </c>
      <c r="Q62" s="16">
        <f t="shared" si="103"/>
        <v>230</v>
      </c>
      <c r="R62" s="16">
        <v>521.6</v>
      </c>
      <c r="S62" s="16">
        <f t="shared" si="82"/>
        <v>119.968</v>
      </c>
      <c r="T62" s="16">
        <f t="shared" si="83"/>
        <v>119.968</v>
      </c>
      <c r="U62" s="16">
        <v>0</v>
      </c>
      <c r="V62" s="16">
        <f t="shared" si="104"/>
        <v>243</v>
      </c>
      <c r="W62" s="16">
        <v>542.46</v>
      </c>
      <c r="X62" s="16">
        <f t="shared" si="84"/>
        <v>131.81778</v>
      </c>
      <c r="Y62" s="16">
        <f t="shared" si="85"/>
        <v>131.81778</v>
      </c>
      <c r="Z62" s="16">
        <v>0</v>
      </c>
      <c r="AA62" s="16">
        <f t="shared" si="86"/>
        <v>473</v>
      </c>
      <c r="AB62" s="16">
        <f t="shared" si="87"/>
        <v>251.78577999999999</v>
      </c>
      <c r="AC62" s="16">
        <f t="shared" si="88"/>
        <v>251.78577999999999</v>
      </c>
      <c r="AD62" s="16">
        <f t="shared" si="89"/>
        <v>0</v>
      </c>
      <c r="AE62" s="16">
        <f t="shared" si="105"/>
        <v>230</v>
      </c>
      <c r="AF62" s="16">
        <v>542.46</v>
      </c>
      <c r="AG62" s="16">
        <f t="shared" si="106"/>
        <v>124.7658</v>
      </c>
      <c r="AH62" s="16">
        <f t="shared" si="107"/>
        <v>124.7658</v>
      </c>
      <c r="AI62" s="16">
        <v>0</v>
      </c>
      <c r="AJ62" s="16">
        <f t="shared" si="108"/>
        <v>243</v>
      </c>
      <c r="AK62" s="16">
        <v>564.16</v>
      </c>
      <c r="AL62" s="16">
        <f t="shared" si="109"/>
        <v>137.09088</v>
      </c>
      <c r="AM62" s="16">
        <f t="shared" si="110"/>
        <v>137.09088</v>
      </c>
      <c r="AN62" s="16">
        <v>0</v>
      </c>
      <c r="AO62" s="16">
        <f t="shared" si="111"/>
        <v>473</v>
      </c>
      <c r="AP62" s="16">
        <f t="shared" si="112"/>
        <v>261.85667999999998</v>
      </c>
      <c r="AQ62" s="16">
        <f t="shared" si="113"/>
        <v>261.85667999999998</v>
      </c>
      <c r="AR62" s="16">
        <f t="shared" si="114"/>
        <v>0</v>
      </c>
    </row>
    <row r="63" spans="1:44" ht="31.5" hidden="1" x14ac:dyDescent="0.25">
      <c r="A63" s="14" t="s">
        <v>96</v>
      </c>
      <c r="B63" s="2" t="s">
        <v>131</v>
      </c>
      <c r="C63" s="16">
        <v>227</v>
      </c>
      <c r="D63" s="16">
        <v>497.24</v>
      </c>
      <c r="E63" s="16">
        <f t="shared" si="78"/>
        <v>112.87348</v>
      </c>
      <c r="F63" s="16">
        <f t="shared" si="79"/>
        <v>112.87348</v>
      </c>
      <c r="G63" s="16">
        <v>0</v>
      </c>
      <c r="H63" s="16">
        <v>254.5</v>
      </c>
      <c r="I63" s="16">
        <v>521.6</v>
      </c>
      <c r="J63" s="16">
        <f t="shared" si="80"/>
        <v>132.74720000000002</v>
      </c>
      <c r="K63" s="16">
        <f t="shared" si="81"/>
        <v>132.74720000000002</v>
      </c>
      <c r="L63" s="16">
        <v>0</v>
      </c>
      <c r="M63" s="16">
        <f t="shared" si="99"/>
        <v>481.5</v>
      </c>
      <c r="N63" s="16">
        <f t="shared" si="100"/>
        <v>245.62068000000002</v>
      </c>
      <c r="O63" s="16">
        <f t="shared" si="101"/>
        <v>245.62068000000002</v>
      </c>
      <c r="P63" s="16">
        <f t="shared" si="102"/>
        <v>0</v>
      </c>
      <c r="Q63" s="16">
        <f t="shared" si="103"/>
        <v>227</v>
      </c>
      <c r="R63" s="16">
        <v>521.6</v>
      </c>
      <c r="S63" s="16">
        <f t="shared" si="82"/>
        <v>118.40320000000001</v>
      </c>
      <c r="T63" s="16">
        <f t="shared" si="83"/>
        <v>118.40320000000001</v>
      </c>
      <c r="U63" s="16">
        <v>0</v>
      </c>
      <c r="V63" s="16">
        <f t="shared" si="104"/>
        <v>254.5</v>
      </c>
      <c r="W63" s="16">
        <v>542.46</v>
      </c>
      <c r="X63" s="16">
        <f t="shared" si="84"/>
        <v>138.05607000000001</v>
      </c>
      <c r="Y63" s="16">
        <f t="shared" si="85"/>
        <v>138.05607000000001</v>
      </c>
      <c r="Z63" s="16">
        <v>0</v>
      </c>
      <c r="AA63" s="16">
        <f t="shared" si="86"/>
        <v>481.5</v>
      </c>
      <c r="AB63" s="16">
        <f t="shared" si="87"/>
        <v>256.45927</v>
      </c>
      <c r="AC63" s="16">
        <f t="shared" si="88"/>
        <v>256.45927</v>
      </c>
      <c r="AD63" s="16">
        <f t="shared" si="89"/>
        <v>0</v>
      </c>
      <c r="AE63" s="16">
        <f t="shared" si="105"/>
        <v>227</v>
      </c>
      <c r="AF63" s="16">
        <v>542.46</v>
      </c>
      <c r="AG63" s="16">
        <f t="shared" si="106"/>
        <v>123.13842000000001</v>
      </c>
      <c r="AH63" s="16">
        <f t="shared" si="107"/>
        <v>123.13842000000001</v>
      </c>
      <c r="AI63" s="16">
        <v>0</v>
      </c>
      <c r="AJ63" s="16">
        <f t="shared" si="108"/>
        <v>254.5</v>
      </c>
      <c r="AK63" s="16">
        <v>564.16</v>
      </c>
      <c r="AL63" s="16">
        <f t="shared" si="109"/>
        <v>143.57872</v>
      </c>
      <c r="AM63" s="16">
        <f t="shared" si="110"/>
        <v>143.57872</v>
      </c>
      <c r="AN63" s="16">
        <v>0</v>
      </c>
      <c r="AO63" s="16">
        <f t="shared" si="111"/>
        <v>481.5</v>
      </c>
      <c r="AP63" s="16">
        <f t="shared" si="112"/>
        <v>266.71714000000003</v>
      </c>
      <c r="AQ63" s="16">
        <f t="shared" si="113"/>
        <v>266.71714000000003</v>
      </c>
      <c r="AR63" s="16">
        <f t="shared" si="114"/>
        <v>0</v>
      </c>
    </row>
    <row r="64" spans="1:44" ht="31.5" hidden="1" x14ac:dyDescent="0.25">
      <c r="A64" s="14" t="s">
        <v>97</v>
      </c>
      <c r="B64" s="2" t="s">
        <v>32</v>
      </c>
      <c r="C64" s="16">
        <v>106.3</v>
      </c>
      <c r="D64" s="16">
        <v>497.24</v>
      </c>
      <c r="E64" s="16">
        <f t="shared" si="78"/>
        <v>52.856611999999998</v>
      </c>
      <c r="F64" s="16">
        <f t="shared" si="79"/>
        <v>52.856611999999998</v>
      </c>
      <c r="G64" s="16">
        <v>0</v>
      </c>
      <c r="H64" s="16">
        <v>126</v>
      </c>
      <c r="I64" s="16">
        <v>521.6</v>
      </c>
      <c r="J64" s="16">
        <f t="shared" si="80"/>
        <v>65.721600000000009</v>
      </c>
      <c r="K64" s="16">
        <f t="shared" si="81"/>
        <v>65.721600000000009</v>
      </c>
      <c r="L64" s="16">
        <v>0</v>
      </c>
      <c r="M64" s="16">
        <f t="shared" si="99"/>
        <v>232.3</v>
      </c>
      <c r="N64" s="16">
        <f t="shared" si="100"/>
        <v>118.57821200000001</v>
      </c>
      <c r="O64" s="16">
        <f t="shared" si="101"/>
        <v>118.57821200000001</v>
      </c>
      <c r="P64" s="16">
        <f t="shared" si="102"/>
        <v>0</v>
      </c>
      <c r="Q64" s="16">
        <f t="shared" si="103"/>
        <v>106.3</v>
      </c>
      <c r="R64" s="16">
        <v>521.6</v>
      </c>
      <c r="S64" s="16">
        <f t="shared" si="82"/>
        <v>55.446080000000002</v>
      </c>
      <c r="T64" s="16">
        <f t="shared" si="83"/>
        <v>55.446080000000002</v>
      </c>
      <c r="U64" s="16">
        <v>0</v>
      </c>
      <c r="V64" s="16">
        <f t="shared" si="104"/>
        <v>126</v>
      </c>
      <c r="W64" s="16">
        <v>542.46</v>
      </c>
      <c r="X64" s="16">
        <f t="shared" si="84"/>
        <v>68.34996000000001</v>
      </c>
      <c r="Y64" s="16">
        <f t="shared" si="85"/>
        <v>68.34996000000001</v>
      </c>
      <c r="Z64" s="16">
        <v>0</v>
      </c>
      <c r="AA64" s="16">
        <f t="shared" si="86"/>
        <v>232.3</v>
      </c>
      <c r="AB64" s="16">
        <f t="shared" si="87"/>
        <v>123.79604</v>
      </c>
      <c r="AC64" s="16">
        <f t="shared" si="88"/>
        <v>123.79604</v>
      </c>
      <c r="AD64" s="16">
        <f t="shared" si="89"/>
        <v>0</v>
      </c>
      <c r="AE64" s="16">
        <f t="shared" si="105"/>
        <v>106.3</v>
      </c>
      <c r="AF64" s="16">
        <v>542.46</v>
      </c>
      <c r="AG64" s="16">
        <f t="shared" si="106"/>
        <v>57.663497999999997</v>
      </c>
      <c r="AH64" s="16">
        <f t="shared" si="107"/>
        <v>57.663497999999997</v>
      </c>
      <c r="AI64" s="16">
        <v>0</v>
      </c>
      <c r="AJ64" s="16">
        <f t="shared" si="108"/>
        <v>126</v>
      </c>
      <c r="AK64" s="16">
        <v>564.16</v>
      </c>
      <c r="AL64" s="16">
        <f t="shared" si="109"/>
        <v>71.084159999999983</v>
      </c>
      <c r="AM64" s="16">
        <f t="shared" si="110"/>
        <v>71.084159999999983</v>
      </c>
      <c r="AN64" s="16">
        <v>0</v>
      </c>
      <c r="AO64" s="16">
        <f t="shared" si="111"/>
        <v>232.3</v>
      </c>
      <c r="AP64" s="16">
        <f t="shared" si="112"/>
        <v>128.74765799999997</v>
      </c>
      <c r="AQ64" s="16">
        <f t="shared" si="113"/>
        <v>128.74765799999997</v>
      </c>
      <c r="AR64" s="16">
        <f t="shared" si="114"/>
        <v>0</v>
      </c>
    </row>
    <row r="65" spans="1:44" ht="31.5" hidden="1" x14ac:dyDescent="0.25">
      <c r="A65" s="14" t="s">
        <v>98</v>
      </c>
      <c r="B65" s="2" t="s">
        <v>132</v>
      </c>
      <c r="C65" s="16">
        <v>239</v>
      </c>
      <c r="D65" s="16">
        <v>497.24</v>
      </c>
      <c r="E65" s="16">
        <f t="shared" si="78"/>
        <v>118.84036</v>
      </c>
      <c r="F65" s="16">
        <f t="shared" si="79"/>
        <v>118.84036</v>
      </c>
      <c r="G65" s="16">
        <v>0</v>
      </c>
      <c r="H65" s="16">
        <v>263</v>
      </c>
      <c r="I65" s="16">
        <v>521.6</v>
      </c>
      <c r="J65" s="16">
        <f t="shared" si="80"/>
        <v>137.1808</v>
      </c>
      <c r="K65" s="16">
        <f t="shared" si="81"/>
        <v>137.1808</v>
      </c>
      <c r="L65" s="16">
        <v>0</v>
      </c>
      <c r="M65" s="16">
        <f t="shared" si="99"/>
        <v>502</v>
      </c>
      <c r="N65" s="16">
        <f t="shared" si="100"/>
        <v>256.02116000000001</v>
      </c>
      <c r="O65" s="16">
        <f t="shared" si="101"/>
        <v>256.02116000000001</v>
      </c>
      <c r="P65" s="16">
        <f t="shared" si="102"/>
        <v>0</v>
      </c>
      <c r="Q65" s="16">
        <f t="shared" si="103"/>
        <v>239</v>
      </c>
      <c r="R65" s="16">
        <v>521.6</v>
      </c>
      <c r="S65" s="16">
        <f t="shared" si="82"/>
        <v>124.66240000000001</v>
      </c>
      <c r="T65" s="16">
        <f t="shared" si="83"/>
        <v>124.66240000000001</v>
      </c>
      <c r="U65" s="16">
        <v>0</v>
      </c>
      <c r="V65" s="16">
        <f t="shared" si="104"/>
        <v>263</v>
      </c>
      <c r="W65" s="16">
        <v>542.46</v>
      </c>
      <c r="X65" s="16">
        <f t="shared" si="84"/>
        <v>142.66698000000002</v>
      </c>
      <c r="Y65" s="16">
        <f t="shared" si="85"/>
        <v>142.66698000000002</v>
      </c>
      <c r="Z65" s="16">
        <v>0</v>
      </c>
      <c r="AA65" s="16">
        <f t="shared" si="86"/>
        <v>502</v>
      </c>
      <c r="AB65" s="16">
        <f t="shared" si="87"/>
        <v>267.32938000000001</v>
      </c>
      <c r="AC65" s="16">
        <f t="shared" si="88"/>
        <v>267.32938000000001</v>
      </c>
      <c r="AD65" s="16">
        <f t="shared" si="89"/>
        <v>0</v>
      </c>
      <c r="AE65" s="16">
        <f t="shared" si="105"/>
        <v>239</v>
      </c>
      <c r="AF65" s="16">
        <v>542.46</v>
      </c>
      <c r="AG65" s="16">
        <f t="shared" si="106"/>
        <v>129.64794000000001</v>
      </c>
      <c r="AH65" s="16">
        <f t="shared" si="107"/>
        <v>129.64794000000001</v>
      </c>
      <c r="AI65" s="16">
        <v>0</v>
      </c>
      <c r="AJ65" s="16">
        <f t="shared" si="108"/>
        <v>263</v>
      </c>
      <c r="AK65" s="16">
        <v>564.16</v>
      </c>
      <c r="AL65" s="16">
        <f t="shared" si="109"/>
        <v>148.37407999999999</v>
      </c>
      <c r="AM65" s="16">
        <f t="shared" si="110"/>
        <v>148.37407999999999</v>
      </c>
      <c r="AN65" s="16">
        <v>0</v>
      </c>
      <c r="AO65" s="16">
        <f t="shared" si="111"/>
        <v>502</v>
      </c>
      <c r="AP65" s="16">
        <f t="shared" si="112"/>
        <v>278.02202</v>
      </c>
      <c r="AQ65" s="16">
        <f t="shared" si="113"/>
        <v>278.02202</v>
      </c>
      <c r="AR65" s="16">
        <f t="shared" si="114"/>
        <v>0</v>
      </c>
    </row>
    <row r="66" spans="1:44" ht="31.5" hidden="1" x14ac:dyDescent="0.25">
      <c r="A66" s="14" t="s">
        <v>99</v>
      </c>
      <c r="B66" s="2" t="s">
        <v>133</v>
      </c>
      <c r="C66" s="16">
        <v>220.5</v>
      </c>
      <c r="D66" s="16">
        <v>497.24</v>
      </c>
      <c r="E66" s="16">
        <f t="shared" si="78"/>
        <v>109.64142</v>
      </c>
      <c r="F66" s="16">
        <f t="shared" si="79"/>
        <v>109.64142</v>
      </c>
      <c r="G66" s="16">
        <v>0</v>
      </c>
      <c r="H66" s="16">
        <v>222</v>
      </c>
      <c r="I66" s="16">
        <v>521.6</v>
      </c>
      <c r="J66" s="16">
        <f t="shared" si="80"/>
        <v>115.79520000000001</v>
      </c>
      <c r="K66" s="16">
        <f t="shared" si="81"/>
        <v>115.79520000000001</v>
      </c>
      <c r="L66" s="16">
        <v>0</v>
      </c>
      <c r="M66" s="16">
        <f t="shared" si="99"/>
        <v>442.5</v>
      </c>
      <c r="N66" s="16">
        <f t="shared" si="100"/>
        <v>225.43662</v>
      </c>
      <c r="O66" s="16">
        <f t="shared" si="101"/>
        <v>225.43662</v>
      </c>
      <c r="P66" s="16">
        <f t="shared" si="102"/>
        <v>0</v>
      </c>
      <c r="Q66" s="16">
        <f t="shared" si="103"/>
        <v>220.5</v>
      </c>
      <c r="R66" s="16">
        <v>521.6</v>
      </c>
      <c r="S66" s="16">
        <f t="shared" si="82"/>
        <v>115.0128</v>
      </c>
      <c r="T66" s="16">
        <f t="shared" si="83"/>
        <v>115.0128</v>
      </c>
      <c r="U66" s="16">
        <v>0</v>
      </c>
      <c r="V66" s="16">
        <f t="shared" si="104"/>
        <v>222</v>
      </c>
      <c r="W66" s="16">
        <v>542.46</v>
      </c>
      <c r="X66" s="16">
        <f t="shared" si="84"/>
        <v>120.42612000000001</v>
      </c>
      <c r="Y66" s="16">
        <f t="shared" si="85"/>
        <v>120.42612000000001</v>
      </c>
      <c r="Z66" s="16">
        <v>0</v>
      </c>
      <c r="AA66" s="16">
        <f t="shared" si="86"/>
        <v>442.5</v>
      </c>
      <c r="AB66" s="16">
        <f t="shared" si="87"/>
        <v>235.43892</v>
      </c>
      <c r="AC66" s="16">
        <f t="shared" si="88"/>
        <v>235.43892</v>
      </c>
      <c r="AD66" s="16">
        <f t="shared" si="89"/>
        <v>0</v>
      </c>
      <c r="AE66" s="16">
        <f t="shared" si="105"/>
        <v>220.5</v>
      </c>
      <c r="AF66" s="16">
        <v>542.46</v>
      </c>
      <c r="AG66" s="16">
        <f t="shared" si="106"/>
        <v>119.61243</v>
      </c>
      <c r="AH66" s="16">
        <f t="shared" si="107"/>
        <v>119.61243</v>
      </c>
      <c r="AI66" s="16">
        <v>0</v>
      </c>
      <c r="AJ66" s="16">
        <f t="shared" si="108"/>
        <v>222</v>
      </c>
      <c r="AK66" s="16">
        <v>564.16</v>
      </c>
      <c r="AL66" s="16">
        <f t="shared" si="109"/>
        <v>125.24351999999999</v>
      </c>
      <c r="AM66" s="16">
        <f t="shared" si="110"/>
        <v>125.24351999999999</v>
      </c>
      <c r="AN66" s="16">
        <v>0</v>
      </c>
      <c r="AO66" s="16">
        <f t="shared" si="111"/>
        <v>442.5</v>
      </c>
      <c r="AP66" s="16">
        <f t="shared" si="112"/>
        <v>244.85595000000001</v>
      </c>
      <c r="AQ66" s="16">
        <f t="shared" si="113"/>
        <v>244.85595000000001</v>
      </c>
      <c r="AR66" s="16">
        <f t="shared" si="114"/>
        <v>0</v>
      </c>
    </row>
    <row r="67" spans="1:44" ht="63" hidden="1" x14ac:dyDescent="0.25">
      <c r="A67" s="14" t="s">
        <v>100</v>
      </c>
      <c r="B67" s="2" t="s">
        <v>168</v>
      </c>
      <c r="C67" s="16">
        <v>199.5</v>
      </c>
      <c r="D67" s="16">
        <v>497.24</v>
      </c>
      <c r="E67" s="16">
        <f t="shared" si="78"/>
        <v>99.199380000000005</v>
      </c>
      <c r="F67" s="16">
        <f t="shared" si="79"/>
        <v>99.199380000000005</v>
      </c>
      <c r="G67" s="16">
        <v>0</v>
      </c>
      <c r="H67" s="16">
        <v>216</v>
      </c>
      <c r="I67" s="16">
        <v>521.6</v>
      </c>
      <c r="J67" s="16">
        <f t="shared" si="80"/>
        <v>112.66560000000001</v>
      </c>
      <c r="K67" s="16">
        <f t="shared" si="81"/>
        <v>112.66560000000001</v>
      </c>
      <c r="L67" s="16">
        <v>0</v>
      </c>
      <c r="M67" s="16">
        <f t="shared" si="99"/>
        <v>415.5</v>
      </c>
      <c r="N67" s="16">
        <f t="shared" si="100"/>
        <v>211.86498</v>
      </c>
      <c r="O67" s="16">
        <f t="shared" si="101"/>
        <v>211.86498</v>
      </c>
      <c r="P67" s="16">
        <f t="shared" si="102"/>
        <v>0</v>
      </c>
      <c r="Q67" s="16">
        <f t="shared" si="103"/>
        <v>199.5</v>
      </c>
      <c r="R67" s="16">
        <v>521.6</v>
      </c>
      <c r="S67" s="16">
        <f t="shared" si="82"/>
        <v>104.05920000000002</v>
      </c>
      <c r="T67" s="16">
        <f t="shared" si="83"/>
        <v>104.05920000000002</v>
      </c>
      <c r="U67" s="16">
        <v>0</v>
      </c>
      <c r="V67" s="16">
        <f t="shared" si="104"/>
        <v>216</v>
      </c>
      <c r="W67" s="16">
        <v>542.46</v>
      </c>
      <c r="X67" s="16">
        <f t="shared" si="84"/>
        <v>117.17136000000002</v>
      </c>
      <c r="Y67" s="16">
        <f t="shared" si="85"/>
        <v>117.17136000000002</v>
      </c>
      <c r="Z67" s="16">
        <v>0</v>
      </c>
      <c r="AA67" s="16">
        <f t="shared" si="86"/>
        <v>415.5</v>
      </c>
      <c r="AB67" s="16">
        <f t="shared" si="87"/>
        <v>221.23056000000003</v>
      </c>
      <c r="AC67" s="16">
        <f t="shared" si="88"/>
        <v>221.23056000000003</v>
      </c>
      <c r="AD67" s="16">
        <f t="shared" si="89"/>
        <v>0</v>
      </c>
      <c r="AE67" s="16">
        <f t="shared" si="105"/>
        <v>199.5</v>
      </c>
      <c r="AF67" s="16">
        <v>542.46</v>
      </c>
      <c r="AG67" s="16">
        <f t="shared" si="106"/>
        <v>108.22077</v>
      </c>
      <c r="AH67" s="16">
        <f t="shared" si="107"/>
        <v>108.22077</v>
      </c>
      <c r="AI67" s="16">
        <v>0</v>
      </c>
      <c r="AJ67" s="16">
        <f t="shared" si="108"/>
        <v>216</v>
      </c>
      <c r="AK67" s="16">
        <v>564.16</v>
      </c>
      <c r="AL67" s="16">
        <f t="shared" si="109"/>
        <v>121.85856</v>
      </c>
      <c r="AM67" s="16">
        <f t="shared" si="110"/>
        <v>121.85856</v>
      </c>
      <c r="AN67" s="16">
        <v>0</v>
      </c>
      <c r="AO67" s="16">
        <f t="shared" si="111"/>
        <v>415.5</v>
      </c>
      <c r="AP67" s="16">
        <f t="shared" si="112"/>
        <v>230.07933</v>
      </c>
      <c r="AQ67" s="16">
        <f t="shared" si="113"/>
        <v>230.07933</v>
      </c>
      <c r="AR67" s="16">
        <f t="shared" si="114"/>
        <v>0</v>
      </c>
    </row>
    <row r="68" spans="1:44" ht="31.5" hidden="1" x14ac:dyDescent="0.25">
      <c r="A68" s="14" t="s">
        <v>101</v>
      </c>
      <c r="B68" s="2" t="s">
        <v>26</v>
      </c>
      <c r="C68" s="16">
        <v>210</v>
      </c>
      <c r="D68" s="16">
        <v>497.24</v>
      </c>
      <c r="E68" s="16">
        <f t="shared" si="78"/>
        <v>104.42040000000001</v>
      </c>
      <c r="F68" s="16">
        <f t="shared" si="79"/>
        <v>104.42040000000001</v>
      </c>
      <c r="G68" s="16">
        <v>0</v>
      </c>
      <c r="H68" s="16">
        <v>234.75</v>
      </c>
      <c r="I68" s="16">
        <v>521.6</v>
      </c>
      <c r="J68" s="16">
        <f t="shared" si="80"/>
        <v>122.4456</v>
      </c>
      <c r="K68" s="16">
        <f t="shared" si="81"/>
        <v>122.4456</v>
      </c>
      <c r="L68" s="16">
        <v>0</v>
      </c>
      <c r="M68" s="16">
        <f t="shared" si="99"/>
        <v>444.75</v>
      </c>
      <c r="N68" s="16">
        <f t="shared" si="100"/>
        <v>226.86600000000001</v>
      </c>
      <c r="O68" s="16">
        <f t="shared" si="101"/>
        <v>226.86600000000001</v>
      </c>
      <c r="P68" s="16">
        <f t="shared" si="102"/>
        <v>0</v>
      </c>
      <c r="Q68" s="16">
        <f t="shared" si="103"/>
        <v>210</v>
      </c>
      <c r="R68" s="16">
        <v>521.6</v>
      </c>
      <c r="S68" s="16">
        <f t="shared" si="82"/>
        <v>109.536</v>
      </c>
      <c r="T68" s="16">
        <f t="shared" si="83"/>
        <v>109.536</v>
      </c>
      <c r="U68" s="16">
        <v>0</v>
      </c>
      <c r="V68" s="16">
        <f t="shared" si="104"/>
        <v>234.75</v>
      </c>
      <c r="W68" s="16">
        <v>542.46</v>
      </c>
      <c r="X68" s="16">
        <f t="shared" si="84"/>
        <v>127.34248500000001</v>
      </c>
      <c r="Y68" s="16">
        <f t="shared" si="85"/>
        <v>127.34248500000001</v>
      </c>
      <c r="Z68" s="16">
        <v>0</v>
      </c>
      <c r="AA68" s="16">
        <f t="shared" si="86"/>
        <v>444.75</v>
      </c>
      <c r="AB68" s="16">
        <f t="shared" si="87"/>
        <v>236.87848500000001</v>
      </c>
      <c r="AC68" s="16">
        <f t="shared" si="88"/>
        <v>236.87848500000001</v>
      </c>
      <c r="AD68" s="16">
        <f t="shared" si="89"/>
        <v>0</v>
      </c>
      <c r="AE68" s="16">
        <f t="shared" si="105"/>
        <v>210</v>
      </c>
      <c r="AF68" s="16">
        <v>542.46</v>
      </c>
      <c r="AG68" s="16">
        <f t="shared" si="106"/>
        <v>113.9166</v>
      </c>
      <c r="AH68" s="16">
        <f t="shared" si="107"/>
        <v>113.9166</v>
      </c>
      <c r="AI68" s="16">
        <v>0</v>
      </c>
      <c r="AJ68" s="16">
        <f t="shared" si="108"/>
        <v>234.75</v>
      </c>
      <c r="AK68" s="16">
        <v>564.16</v>
      </c>
      <c r="AL68" s="16">
        <f t="shared" si="109"/>
        <v>132.43655999999999</v>
      </c>
      <c r="AM68" s="16">
        <f t="shared" si="110"/>
        <v>132.43655999999999</v>
      </c>
      <c r="AN68" s="16">
        <v>0</v>
      </c>
      <c r="AO68" s="16">
        <f t="shared" si="111"/>
        <v>444.75</v>
      </c>
      <c r="AP68" s="16">
        <f t="shared" si="112"/>
        <v>246.35316</v>
      </c>
      <c r="AQ68" s="16">
        <f t="shared" si="113"/>
        <v>246.35316</v>
      </c>
      <c r="AR68" s="16">
        <f t="shared" si="114"/>
        <v>0</v>
      </c>
    </row>
    <row r="69" spans="1:44" ht="31.5" hidden="1" x14ac:dyDescent="0.25">
      <c r="A69" s="14" t="s">
        <v>102</v>
      </c>
      <c r="B69" s="2" t="s">
        <v>156</v>
      </c>
      <c r="C69" s="16">
        <v>203</v>
      </c>
      <c r="D69" s="16">
        <v>497.24</v>
      </c>
      <c r="E69" s="16">
        <f t="shared" si="78"/>
        <v>100.93971999999999</v>
      </c>
      <c r="F69" s="16">
        <f t="shared" si="79"/>
        <v>100.93971999999999</v>
      </c>
      <c r="G69" s="16">
        <v>0</v>
      </c>
      <c r="H69" s="16">
        <v>204.5</v>
      </c>
      <c r="I69" s="16">
        <v>521.6</v>
      </c>
      <c r="J69" s="16">
        <f t="shared" si="80"/>
        <v>106.66720000000001</v>
      </c>
      <c r="K69" s="16">
        <f t="shared" si="81"/>
        <v>106.66720000000001</v>
      </c>
      <c r="L69" s="16">
        <v>0</v>
      </c>
      <c r="M69" s="16">
        <f t="shared" si="99"/>
        <v>407.5</v>
      </c>
      <c r="N69" s="16">
        <f t="shared" si="100"/>
        <v>207.60692</v>
      </c>
      <c r="O69" s="16">
        <f t="shared" si="101"/>
        <v>207.60692</v>
      </c>
      <c r="P69" s="16">
        <f t="shared" si="102"/>
        <v>0</v>
      </c>
      <c r="Q69" s="16">
        <f t="shared" si="103"/>
        <v>203</v>
      </c>
      <c r="R69" s="16">
        <v>521.6</v>
      </c>
      <c r="S69" s="16">
        <f t="shared" si="82"/>
        <v>105.8848</v>
      </c>
      <c r="T69" s="16">
        <f t="shared" si="83"/>
        <v>105.8848</v>
      </c>
      <c r="U69" s="16">
        <v>0</v>
      </c>
      <c r="V69" s="16">
        <f t="shared" si="104"/>
        <v>204.5</v>
      </c>
      <c r="W69" s="16">
        <v>542.46</v>
      </c>
      <c r="X69" s="16">
        <f t="shared" si="84"/>
        <v>110.93307</v>
      </c>
      <c r="Y69" s="16">
        <f t="shared" si="85"/>
        <v>110.93307</v>
      </c>
      <c r="Z69" s="16">
        <v>0</v>
      </c>
      <c r="AA69" s="16">
        <f t="shared" si="86"/>
        <v>407.5</v>
      </c>
      <c r="AB69" s="16">
        <f t="shared" si="87"/>
        <v>216.81787</v>
      </c>
      <c r="AC69" s="16">
        <f t="shared" si="88"/>
        <v>216.81787</v>
      </c>
      <c r="AD69" s="16">
        <f t="shared" si="89"/>
        <v>0</v>
      </c>
      <c r="AE69" s="16">
        <f t="shared" si="105"/>
        <v>203</v>
      </c>
      <c r="AF69" s="16">
        <v>542.46</v>
      </c>
      <c r="AG69" s="16">
        <f t="shared" si="106"/>
        <v>110.11938000000001</v>
      </c>
      <c r="AH69" s="16">
        <f t="shared" si="107"/>
        <v>110.11938000000001</v>
      </c>
      <c r="AI69" s="16">
        <v>0</v>
      </c>
      <c r="AJ69" s="16">
        <f t="shared" si="108"/>
        <v>204.5</v>
      </c>
      <c r="AK69" s="16">
        <v>564.16</v>
      </c>
      <c r="AL69" s="16">
        <f t="shared" si="109"/>
        <v>115.37071999999999</v>
      </c>
      <c r="AM69" s="16">
        <f t="shared" si="110"/>
        <v>115.37071999999999</v>
      </c>
      <c r="AN69" s="16">
        <v>0</v>
      </c>
      <c r="AO69" s="16">
        <f t="shared" si="111"/>
        <v>407.5</v>
      </c>
      <c r="AP69" s="16">
        <f t="shared" si="112"/>
        <v>225.49009999999998</v>
      </c>
      <c r="AQ69" s="16">
        <f t="shared" si="113"/>
        <v>225.49009999999998</v>
      </c>
      <c r="AR69" s="16">
        <f t="shared" si="114"/>
        <v>0</v>
      </c>
    </row>
    <row r="70" spans="1:44" ht="31.5" hidden="1" x14ac:dyDescent="0.25">
      <c r="A70" s="14" t="s">
        <v>103</v>
      </c>
      <c r="B70" s="2" t="s">
        <v>134</v>
      </c>
      <c r="C70" s="16">
        <v>111</v>
      </c>
      <c r="D70" s="16">
        <v>497.24</v>
      </c>
      <c r="E70" s="16">
        <f t="shared" si="78"/>
        <v>55.193640000000002</v>
      </c>
      <c r="F70" s="16">
        <f t="shared" si="79"/>
        <v>55.193640000000002</v>
      </c>
      <c r="G70" s="16">
        <v>0</v>
      </c>
      <c r="H70" s="16">
        <v>118.5</v>
      </c>
      <c r="I70" s="16">
        <v>521.6</v>
      </c>
      <c r="J70" s="16">
        <f t="shared" si="80"/>
        <v>61.809600000000003</v>
      </c>
      <c r="K70" s="16">
        <f t="shared" si="81"/>
        <v>61.809600000000003</v>
      </c>
      <c r="L70" s="16">
        <v>0</v>
      </c>
      <c r="M70" s="16">
        <f t="shared" si="99"/>
        <v>229.5</v>
      </c>
      <c r="N70" s="16">
        <f t="shared" si="100"/>
        <v>117.00324000000001</v>
      </c>
      <c r="O70" s="16">
        <f t="shared" si="101"/>
        <v>117.00324000000001</v>
      </c>
      <c r="P70" s="16">
        <f t="shared" si="102"/>
        <v>0</v>
      </c>
      <c r="Q70" s="16">
        <f t="shared" si="103"/>
        <v>111</v>
      </c>
      <c r="R70" s="16">
        <v>521.6</v>
      </c>
      <c r="S70" s="16">
        <f t="shared" si="82"/>
        <v>57.897600000000004</v>
      </c>
      <c r="T70" s="16">
        <f t="shared" si="83"/>
        <v>57.897600000000004</v>
      </c>
      <c r="U70" s="16">
        <v>0</v>
      </c>
      <c r="V70" s="16">
        <f t="shared" si="104"/>
        <v>118.5</v>
      </c>
      <c r="W70" s="16">
        <v>542.46</v>
      </c>
      <c r="X70" s="16">
        <f t="shared" si="84"/>
        <v>64.281509999999997</v>
      </c>
      <c r="Y70" s="16">
        <f t="shared" si="85"/>
        <v>64.281509999999997</v>
      </c>
      <c r="Z70" s="16">
        <v>0</v>
      </c>
      <c r="AA70" s="16">
        <f t="shared" si="86"/>
        <v>229.5</v>
      </c>
      <c r="AB70" s="16">
        <f t="shared" si="87"/>
        <v>122.17911000000001</v>
      </c>
      <c r="AC70" s="16">
        <f t="shared" si="88"/>
        <v>122.17911000000001</v>
      </c>
      <c r="AD70" s="16">
        <f t="shared" si="89"/>
        <v>0</v>
      </c>
      <c r="AE70" s="16">
        <f t="shared" si="105"/>
        <v>111</v>
      </c>
      <c r="AF70" s="16">
        <v>542.46</v>
      </c>
      <c r="AG70" s="16">
        <f t="shared" si="106"/>
        <v>60.213060000000006</v>
      </c>
      <c r="AH70" s="16">
        <f t="shared" si="107"/>
        <v>60.213060000000006</v>
      </c>
      <c r="AI70" s="16">
        <v>0</v>
      </c>
      <c r="AJ70" s="16">
        <f t="shared" si="108"/>
        <v>118.5</v>
      </c>
      <c r="AK70" s="16">
        <v>564.16</v>
      </c>
      <c r="AL70" s="16">
        <f t="shared" si="109"/>
        <v>66.852959999999996</v>
      </c>
      <c r="AM70" s="16">
        <f t="shared" si="110"/>
        <v>66.852959999999996</v>
      </c>
      <c r="AN70" s="16">
        <v>0</v>
      </c>
      <c r="AO70" s="16">
        <f t="shared" si="111"/>
        <v>229.5</v>
      </c>
      <c r="AP70" s="16">
        <f t="shared" si="112"/>
        <v>127.06602000000001</v>
      </c>
      <c r="AQ70" s="16">
        <f t="shared" si="113"/>
        <v>127.06602000000001</v>
      </c>
      <c r="AR70" s="16">
        <f t="shared" si="114"/>
        <v>0</v>
      </c>
    </row>
    <row r="71" spans="1:44" ht="31.5" hidden="1" x14ac:dyDescent="0.25">
      <c r="A71" s="14" t="s">
        <v>104</v>
      </c>
      <c r="B71" s="2" t="s">
        <v>135</v>
      </c>
      <c r="C71" s="16">
        <v>34.5</v>
      </c>
      <c r="D71" s="16">
        <v>497.24</v>
      </c>
      <c r="E71" s="16">
        <f t="shared" si="78"/>
        <v>17.154779999999999</v>
      </c>
      <c r="F71" s="16">
        <f t="shared" si="79"/>
        <v>17.154779999999999</v>
      </c>
      <c r="G71" s="16">
        <v>0</v>
      </c>
      <c r="H71" s="16">
        <v>39</v>
      </c>
      <c r="I71" s="16">
        <v>521.6</v>
      </c>
      <c r="J71" s="16">
        <f t="shared" si="80"/>
        <v>20.342400000000001</v>
      </c>
      <c r="K71" s="16">
        <f t="shared" si="81"/>
        <v>20.342400000000001</v>
      </c>
      <c r="L71" s="16">
        <v>0</v>
      </c>
      <c r="M71" s="16">
        <f t="shared" si="99"/>
        <v>73.5</v>
      </c>
      <c r="N71" s="16">
        <f t="shared" si="100"/>
        <v>37.49718</v>
      </c>
      <c r="O71" s="16">
        <f t="shared" si="101"/>
        <v>37.49718</v>
      </c>
      <c r="P71" s="16">
        <f t="shared" si="102"/>
        <v>0</v>
      </c>
      <c r="Q71" s="16">
        <f t="shared" si="103"/>
        <v>34.5</v>
      </c>
      <c r="R71" s="16">
        <v>521.6</v>
      </c>
      <c r="S71" s="16">
        <f t="shared" si="82"/>
        <v>17.995200000000001</v>
      </c>
      <c r="T71" s="16">
        <f t="shared" si="83"/>
        <v>17.995200000000001</v>
      </c>
      <c r="U71" s="16">
        <v>0</v>
      </c>
      <c r="V71" s="16">
        <f t="shared" si="104"/>
        <v>39</v>
      </c>
      <c r="W71" s="16">
        <v>542.46</v>
      </c>
      <c r="X71" s="16">
        <f t="shared" si="84"/>
        <v>21.155940000000001</v>
      </c>
      <c r="Y71" s="16">
        <f t="shared" si="85"/>
        <v>21.155940000000001</v>
      </c>
      <c r="Z71" s="16">
        <v>0</v>
      </c>
      <c r="AA71" s="16">
        <f t="shared" si="86"/>
        <v>73.5</v>
      </c>
      <c r="AB71" s="16">
        <f t="shared" si="87"/>
        <v>39.151139999999998</v>
      </c>
      <c r="AC71" s="16">
        <f t="shared" si="88"/>
        <v>39.151139999999998</v>
      </c>
      <c r="AD71" s="16">
        <f t="shared" si="89"/>
        <v>0</v>
      </c>
      <c r="AE71" s="16">
        <f t="shared" si="105"/>
        <v>34.5</v>
      </c>
      <c r="AF71" s="16">
        <v>542.46</v>
      </c>
      <c r="AG71" s="16">
        <f t="shared" si="106"/>
        <v>18.714870000000001</v>
      </c>
      <c r="AH71" s="16">
        <f t="shared" si="107"/>
        <v>18.714870000000001</v>
      </c>
      <c r="AI71" s="16">
        <v>0</v>
      </c>
      <c r="AJ71" s="16">
        <f t="shared" si="108"/>
        <v>39</v>
      </c>
      <c r="AK71" s="16">
        <v>564.16</v>
      </c>
      <c r="AL71" s="16">
        <f t="shared" si="109"/>
        <v>22.002239999999997</v>
      </c>
      <c r="AM71" s="16">
        <f t="shared" si="110"/>
        <v>22.002239999999997</v>
      </c>
      <c r="AN71" s="16">
        <v>0</v>
      </c>
      <c r="AO71" s="16">
        <f t="shared" si="111"/>
        <v>73.5</v>
      </c>
      <c r="AP71" s="16">
        <f t="shared" si="112"/>
        <v>40.717109999999998</v>
      </c>
      <c r="AQ71" s="16">
        <f t="shared" si="113"/>
        <v>40.717109999999998</v>
      </c>
      <c r="AR71" s="16">
        <f t="shared" si="114"/>
        <v>0</v>
      </c>
    </row>
    <row r="72" spans="1:44" ht="47.25" hidden="1" x14ac:dyDescent="0.25">
      <c r="A72" s="14" t="s">
        <v>105</v>
      </c>
      <c r="B72" s="2" t="s">
        <v>169</v>
      </c>
      <c r="C72" s="16">
        <v>323</v>
      </c>
      <c r="D72" s="16">
        <v>497.24</v>
      </c>
      <c r="E72" s="16">
        <f t="shared" si="78"/>
        <v>160.60852</v>
      </c>
      <c r="F72" s="16">
        <f t="shared" si="79"/>
        <v>160.60852</v>
      </c>
      <c r="G72" s="16">
        <v>0</v>
      </c>
      <c r="H72" s="16">
        <v>361.25</v>
      </c>
      <c r="I72" s="16">
        <v>521.6</v>
      </c>
      <c r="J72" s="16">
        <f t="shared" si="80"/>
        <v>188.428</v>
      </c>
      <c r="K72" s="16">
        <f t="shared" si="81"/>
        <v>188.428</v>
      </c>
      <c r="L72" s="16">
        <v>0</v>
      </c>
      <c r="M72" s="16">
        <f t="shared" si="99"/>
        <v>684.25</v>
      </c>
      <c r="N72" s="16">
        <f t="shared" si="100"/>
        <v>349.03652</v>
      </c>
      <c r="O72" s="16">
        <f t="shared" si="101"/>
        <v>349.03652</v>
      </c>
      <c r="P72" s="16">
        <f t="shared" si="102"/>
        <v>0</v>
      </c>
      <c r="Q72" s="16">
        <f t="shared" si="103"/>
        <v>323</v>
      </c>
      <c r="R72" s="16">
        <v>521.6</v>
      </c>
      <c r="S72" s="16">
        <f t="shared" si="82"/>
        <v>168.47680000000003</v>
      </c>
      <c r="T72" s="16">
        <f t="shared" si="83"/>
        <v>168.47680000000003</v>
      </c>
      <c r="U72" s="16">
        <v>0</v>
      </c>
      <c r="V72" s="16">
        <f t="shared" si="104"/>
        <v>361.25</v>
      </c>
      <c r="W72" s="16">
        <v>542.46</v>
      </c>
      <c r="X72" s="16">
        <f t="shared" si="84"/>
        <v>195.96367500000002</v>
      </c>
      <c r="Y72" s="16">
        <f t="shared" si="85"/>
        <v>195.96367500000002</v>
      </c>
      <c r="Z72" s="16">
        <v>0</v>
      </c>
      <c r="AA72" s="16">
        <f t="shared" si="86"/>
        <v>684.25</v>
      </c>
      <c r="AB72" s="16">
        <f t="shared" si="87"/>
        <v>364.44047500000005</v>
      </c>
      <c r="AC72" s="16">
        <f t="shared" si="88"/>
        <v>364.44047500000005</v>
      </c>
      <c r="AD72" s="16">
        <f t="shared" si="89"/>
        <v>0</v>
      </c>
      <c r="AE72" s="16">
        <f t="shared" si="105"/>
        <v>323</v>
      </c>
      <c r="AF72" s="16">
        <v>542.46</v>
      </c>
      <c r="AG72" s="16">
        <f t="shared" si="106"/>
        <v>175.21458000000001</v>
      </c>
      <c r="AH72" s="16">
        <f t="shared" si="107"/>
        <v>175.21458000000001</v>
      </c>
      <c r="AI72" s="16">
        <v>0</v>
      </c>
      <c r="AJ72" s="16">
        <f t="shared" si="108"/>
        <v>361.25</v>
      </c>
      <c r="AK72" s="16">
        <v>564.16</v>
      </c>
      <c r="AL72" s="16">
        <f t="shared" si="109"/>
        <v>203.80279999999999</v>
      </c>
      <c r="AM72" s="16">
        <f t="shared" si="110"/>
        <v>203.80279999999999</v>
      </c>
      <c r="AN72" s="16">
        <v>0</v>
      </c>
      <c r="AO72" s="16">
        <f t="shared" si="111"/>
        <v>684.25</v>
      </c>
      <c r="AP72" s="16">
        <f t="shared" si="112"/>
        <v>379.01738</v>
      </c>
      <c r="AQ72" s="16">
        <f t="shared" si="113"/>
        <v>379.01738</v>
      </c>
      <c r="AR72" s="16">
        <f t="shared" si="114"/>
        <v>0</v>
      </c>
    </row>
    <row r="73" spans="1:44" ht="31.5" hidden="1" x14ac:dyDescent="0.25">
      <c r="A73" s="14" t="s">
        <v>106</v>
      </c>
      <c r="B73" s="2" t="s">
        <v>27</v>
      </c>
      <c r="C73" s="16">
        <v>213.5</v>
      </c>
      <c r="D73" s="16">
        <v>497.24</v>
      </c>
      <c r="E73" s="16">
        <f t="shared" si="78"/>
        <v>106.16074</v>
      </c>
      <c r="F73" s="16">
        <f t="shared" si="79"/>
        <v>106.16074</v>
      </c>
      <c r="G73" s="16">
        <v>0</v>
      </c>
      <c r="H73" s="16">
        <v>241.5</v>
      </c>
      <c r="I73" s="16">
        <v>521.6</v>
      </c>
      <c r="J73" s="16">
        <f t="shared" si="80"/>
        <v>125.96640000000001</v>
      </c>
      <c r="K73" s="16">
        <f t="shared" si="81"/>
        <v>125.96640000000001</v>
      </c>
      <c r="L73" s="16">
        <v>0</v>
      </c>
      <c r="M73" s="16">
        <f t="shared" si="99"/>
        <v>455</v>
      </c>
      <c r="N73" s="16">
        <f t="shared" si="100"/>
        <v>232.12714</v>
      </c>
      <c r="O73" s="16">
        <f t="shared" si="101"/>
        <v>232.12714</v>
      </c>
      <c r="P73" s="16">
        <f t="shared" si="102"/>
        <v>0</v>
      </c>
      <c r="Q73" s="16">
        <f t="shared" si="103"/>
        <v>213.5</v>
      </c>
      <c r="R73" s="16">
        <v>521.6</v>
      </c>
      <c r="S73" s="16">
        <f t="shared" si="82"/>
        <v>111.36160000000001</v>
      </c>
      <c r="T73" s="16">
        <f t="shared" si="83"/>
        <v>111.36160000000001</v>
      </c>
      <c r="U73" s="16">
        <v>0</v>
      </c>
      <c r="V73" s="16">
        <f t="shared" si="104"/>
        <v>241.5</v>
      </c>
      <c r="W73" s="16">
        <v>542.46</v>
      </c>
      <c r="X73" s="16">
        <f t="shared" si="84"/>
        <v>131.00409000000002</v>
      </c>
      <c r="Y73" s="16">
        <f t="shared" si="85"/>
        <v>131.00409000000002</v>
      </c>
      <c r="Z73" s="16">
        <v>0</v>
      </c>
      <c r="AA73" s="16">
        <f t="shared" si="86"/>
        <v>455</v>
      </c>
      <c r="AB73" s="16">
        <f t="shared" si="87"/>
        <v>242.36569000000003</v>
      </c>
      <c r="AC73" s="16">
        <f t="shared" si="88"/>
        <v>242.36569000000003</v>
      </c>
      <c r="AD73" s="16">
        <f t="shared" si="89"/>
        <v>0</v>
      </c>
      <c r="AE73" s="16">
        <f t="shared" si="105"/>
        <v>213.5</v>
      </c>
      <c r="AF73" s="16">
        <v>542.46</v>
      </c>
      <c r="AG73" s="16">
        <f t="shared" si="106"/>
        <v>115.81521000000001</v>
      </c>
      <c r="AH73" s="16">
        <f t="shared" si="107"/>
        <v>115.81521000000001</v>
      </c>
      <c r="AI73" s="16">
        <v>0</v>
      </c>
      <c r="AJ73" s="16">
        <f t="shared" si="108"/>
        <v>241.5</v>
      </c>
      <c r="AK73" s="16">
        <v>564.16</v>
      </c>
      <c r="AL73" s="16">
        <f t="shared" si="109"/>
        <v>136.24463999999998</v>
      </c>
      <c r="AM73" s="16">
        <f t="shared" si="110"/>
        <v>136.24463999999998</v>
      </c>
      <c r="AN73" s="16">
        <v>0</v>
      </c>
      <c r="AO73" s="16">
        <f t="shared" si="111"/>
        <v>455</v>
      </c>
      <c r="AP73" s="16">
        <f t="shared" si="112"/>
        <v>252.05984999999998</v>
      </c>
      <c r="AQ73" s="16">
        <f t="shared" si="113"/>
        <v>252.05984999999998</v>
      </c>
      <c r="AR73" s="16">
        <f t="shared" si="114"/>
        <v>0</v>
      </c>
    </row>
    <row r="74" spans="1:44" ht="31.5" hidden="1" x14ac:dyDescent="0.25">
      <c r="A74" s="14" t="s">
        <v>107</v>
      </c>
      <c r="B74" s="2" t="s">
        <v>136</v>
      </c>
      <c r="C74" s="16">
        <v>87</v>
      </c>
      <c r="D74" s="16">
        <v>497.24</v>
      </c>
      <c r="E74" s="16">
        <f t="shared" si="78"/>
        <v>43.259879999999995</v>
      </c>
      <c r="F74" s="16">
        <f t="shared" si="79"/>
        <v>43.259879999999995</v>
      </c>
      <c r="G74" s="16">
        <v>0</v>
      </c>
      <c r="H74" s="16">
        <v>97.5</v>
      </c>
      <c r="I74" s="16">
        <v>521.6</v>
      </c>
      <c r="J74" s="16">
        <f t="shared" si="80"/>
        <v>50.856000000000002</v>
      </c>
      <c r="K74" s="16">
        <f t="shared" si="81"/>
        <v>50.856000000000002</v>
      </c>
      <c r="L74" s="16">
        <v>0</v>
      </c>
      <c r="M74" s="16">
        <f t="shared" si="99"/>
        <v>184.5</v>
      </c>
      <c r="N74" s="16">
        <f t="shared" si="100"/>
        <v>94.115880000000004</v>
      </c>
      <c r="O74" s="16">
        <f t="shared" si="101"/>
        <v>94.115880000000004</v>
      </c>
      <c r="P74" s="16">
        <f t="shared" si="102"/>
        <v>0</v>
      </c>
      <c r="Q74" s="16">
        <f t="shared" si="103"/>
        <v>87</v>
      </c>
      <c r="R74" s="16">
        <v>521.6</v>
      </c>
      <c r="S74" s="16">
        <f t="shared" si="82"/>
        <v>45.379200000000004</v>
      </c>
      <c r="T74" s="16">
        <f t="shared" si="83"/>
        <v>45.379200000000004</v>
      </c>
      <c r="U74" s="16">
        <v>0</v>
      </c>
      <c r="V74" s="16">
        <f t="shared" si="104"/>
        <v>97.5</v>
      </c>
      <c r="W74" s="16">
        <v>542.46</v>
      </c>
      <c r="X74" s="16">
        <f t="shared" si="84"/>
        <v>52.889850000000003</v>
      </c>
      <c r="Y74" s="16">
        <f t="shared" si="85"/>
        <v>52.889850000000003</v>
      </c>
      <c r="Z74" s="16">
        <v>0</v>
      </c>
      <c r="AA74" s="16">
        <f t="shared" si="86"/>
        <v>184.5</v>
      </c>
      <c r="AB74" s="16">
        <f t="shared" si="87"/>
        <v>98.269050000000007</v>
      </c>
      <c r="AC74" s="16">
        <f t="shared" si="88"/>
        <v>98.269050000000007</v>
      </c>
      <c r="AD74" s="16">
        <f t="shared" si="89"/>
        <v>0</v>
      </c>
      <c r="AE74" s="16">
        <f t="shared" si="105"/>
        <v>87</v>
      </c>
      <c r="AF74" s="16">
        <v>542.46</v>
      </c>
      <c r="AG74" s="16">
        <f t="shared" si="106"/>
        <v>47.194020000000002</v>
      </c>
      <c r="AH74" s="16">
        <f t="shared" si="107"/>
        <v>47.194020000000002</v>
      </c>
      <c r="AI74" s="16">
        <v>0</v>
      </c>
      <c r="AJ74" s="16">
        <f t="shared" si="108"/>
        <v>97.5</v>
      </c>
      <c r="AK74" s="16">
        <v>564.16</v>
      </c>
      <c r="AL74" s="16">
        <f t="shared" si="109"/>
        <v>55.005600000000001</v>
      </c>
      <c r="AM74" s="16">
        <f t="shared" si="110"/>
        <v>55.005600000000001</v>
      </c>
      <c r="AN74" s="16">
        <v>0</v>
      </c>
      <c r="AO74" s="16">
        <f t="shared" si="111"/>
        <v>184.5</v>
      </c>
      <c r="AP74" s="16">
        <f t="shared" si="112"/>
        <v>102.19962000000001</v>
      </c>
      <c r="AQ74" s="16">
        <f t="shared" si="113"/>
        <v>102.19962000000001</v>
      </c>
      <c r="AR74" s="16">
        <f t="shared" si="114"/>
        <v>0</v>
      </c>
    </row>
    <row r="75" spans="1:44" ht="31.5" hidden="1" x14ac:dyDescent="0.25">
      <c r="A75" s="14" t="s">
        <v>108</v>
      </c>
      <c r="B75" s="2" t="s">
        <v>28</v>
      </c>
      <c r="C75" s="16">
        <v>155</v>
      </c>
      <c r="D75" s="16">
        <v>497.24</v>
      </c>
      <c r="E75" s="16">
        <f t="shared" si="78"/>
        <v>77.072199999999995</v>
      </c>
      <c r="F75" s="16">
        <f t="shared" si="79"/>
        <v>77.072199999999995</v>
      </c>
      <c r="G75" s="16">
        <v>0</v>
      </c>
      <c r="H75" s="16">
        <v>163.5</v>
      </c>
      <c r="I75" s="16">
        <v>521.6</v>
      </c>
      <c r="J75" s="16">
        <f t="shared" si="80"/>
        <v>85.281600000000012</v>
      </c>
      <c r="K75" s="16">
        <f t="shared" si="81"/>
        <v>85.281600000000012</v>
      </c>
      <c r="L75" s="16">
        <v>0</v>
      </c>
      <c r="M75" s="16">
        <f t="shared" si="99"/>
        <v>318.5</v>
      </c>
      <c r="N75" s="16">
        <f t="shared" si="100"/>
        <v>162.35380000000001</v>
      </c>
      <c r="O75" s="16">
        <f t="shared" si="101"/>
        <v>162.35380000000001</v>
      </c>
      <c r="P75" s="16">
        <f t="shared" si="102"/>
        <v>0</v>
      </c>
      <c r="Q75" s="16">
        <f t="shared" si="103"/>
        <v>155</v>
      </c>
      <c r="R75" s="16">
        <v>521.6</v>
      </c>
      <c r="S75" s="16">
        <f t="shared" si="82"/>
        <v>80.847999999999999</v>
      </c>
      <c r="T75" s="16">
        <f t="shared" si="83"/>
        <v>80.847999999999999</v>
      </c>
      <c r="U75" s="16">
        <v>0</v>
      </c>
      <c r="V75" s="16">
        <f t="shared" si="104"/>
        <v>163.5</v>
      </c>
      <c r="W75" s="16">
        <v>542.46</v>
      </c>
      <c r="X75" s="16">
        <f t="shared" si="84"/>
        <v>88.692210000000003</v>
      </c>
      <c r="Y75" s="16">
        <f t="shared" si="85"/>
        <v>88.692210000000003</v>
      </c>
      <c r="Z75" s="16">
        <v>0</v>
      </c>
      <c r="AA75" s="16">
        <f t="shared" si="86"/>
        <v>318.5</v>
      </c>
      <c r="AB75" s="16">
        <f t="shared" si="87"/>
        <v>169.54021</v>
      </c>
      <c r="AC75" s="16">
        <f t="shared" si="88"/>
        <v>169.54021</v>
      </c>
      <c r="AD75" s="16">
        <f t="shared" si="89"/>
        <v>0</v>
      </c>
      <c r="AE75" s="16">
        <f t="shared" si="105"/>
        <v>155</v>
      </c>
      <c r="AF75" s="16">
        <v>542.46</v>
      </c>
      <c r="AG75" s="16">
        <f t="shared" si="106"/>
        <v>84.081299999999999</v>
      </c>
      <c r="AH75" s="16">
        <f t="shared" si="107"/>
        <v>84.081299999999999</v>
      </c>
      <c r="AI75" s="16">
        <v>0</v>
      </c>
      <c r="AJ75" s="16">
        <f t="shared" si="108"/>
        <v>163.5</v>
      </c>
      <c r="AK75" s="16">
        <v>564.16</v>
      </c>
      <c r="AL75" s="16">
        <f t="shared" si="109"/>
        <v>92.240159999999989</v>
      </c>
      <c r="AM75" s="16">
        <f t="shared" si="110"/>
        <v>92.240159999999989</v>
      </c>
      <c r="AN75" s="16">
        <v>0</v>
      </c>
      <c r="AO75" s="16">
        <f t="shared" si="111"/>
        <v>318.5</v>
      </c>
      <c r="AP75" s="16">
        <f t="shared" si="112"/>
        <v>176.32146</v>
      </c>
      <c r="AQ75" s="16">
        <f t="shared" si="113"/>
        <v>176.32146</v>
      </c>
      <c r="AR75" s="16">
        <f t="shared" si="114"/>
        <v>0</v>
      </c>
    </row>
    <row r="76" spans="1:44" ht="47.25" hidden="1" x14ac:dyDescent="0.25">
      <c r="A76" s="14" t="s">
        <v>161</v>
      </c>
      <c r="B76" s="2" t="s">
        <v>162</v>
      </c>
      <c r="C76" s="16">
        <v>673.46</v>
      </c>
      <c r="D76" s="16">
        <v>497.24</v>
      </c>
      <c r="E76" s="16">
        <f t="shared" ref="E76" si="115">C76*D76/1000</f>
        <v>334.87125040000001</v>
      </c>
      <c r="F76" s="16">
        <f t="shared" ref="F76" si="116">E76-G76</f>
        <v>334.87125040000001</v>
      </c>
      <c r="G76" s="16">
        <v>0</v>
      </c>
      <c r="H76" s="16">
        <v>676.78</v>
      </c>
      <c r="I76" s="16">
        <v>521.6</v>
      </c>
      <c r="J76" s="16">
        <f t="shared" ref="J76" si="117">H76*I76/1000</f>
        <v>353.00844799999999</v>
      </c>
      <c r="K76" s="16">
        <f t="shared" ref="K76" si="118">J76-L76</f>
        <v>353.00844799999999</v>
      </c>
      <c r="L76" s="16">
        <v>0</v>
      </c>
      <c r="M76" s="16">
        <f t="shared" ref="M76" si="119">C76+H76</f>
        <v>1350.24</v>
      </c>
      <c r="N76" s="16">
        <f t="shared" ref="N76" si="120">E76+J76</f>
        <v>687.87969840000005</v>
      </c>
      <c r="O76" s="16">
        <f t="shared" ref="O76" si="121">F76+K76</f>
        <v>687.87969840000005</v>
      </c>
      <c r="P76" s="16">
        <f t="shared" ref="P76" si="122">G76+L76</f>
        <v>0</v>
      </c>
      <c r="Q76" s="16">
        <f t="shared" si="103"/>
        <v>673.46</v>
      </c>
      <c r="R76" s="16">
        <v>521.6</v>
      </c>
      <c r="S76" s="16">
        <f t="shared" ref="S76" si="123">Q76*R76/1000</f>
        <v>351.27673600000003</v>
      </c>
      <c r="T76" s="16">
        <f t="shared" ref="T76" si="124">S76-U76</f>
        <v>351.27673600000003</v>
      </c>
      <c r="U76" s="16">
        <v>0</v>
      </c>
      <c r="V76" s="16">
        <f t="shared" si="104"/>
        <v>676.78</v>
      </c>
      <c r="W76" s="16">
        <v>542.46</v>
      </c>
      <c r="X76" s="16">
        <f t="shared" ref="X76" si="125">V76*W76/1000</f>
        <v>367.12607880000002</v>
      </c>
      <c r="Y76" s="16">
        <f t="shared" ref="Y76" si="126">X76-Z76</f>
        <v>367.12607880000002</v>
      </c>
      <c r="Z76" s="16">
        <v>0</v>
      </c>
      <c r="AA76" s="16">
        <f t="shared" ref="AA76" si="127">Q76+V76</f>
        <v>1350.24</v>
      </c>
      <c r="AB76" s="16">
        <f t="shared" ref="AB76" si="128">S76+X76</f>
        <v>718.40281479999999</v>
      </c>
      <c r="AC76" s="16">
        <f t="shared" ref="AC76" si="129">T76+Y76</f>
        <v>718.40281479999999</v>
      </c>
      <c r="AD76" s="16">
        <f t="shared" ref="AD76" si="130">U76+Z76</f>
        <v>0</v>
      </c>
      <c r="AE76" s="16">
        <f t="shared" si="105"/>
        <v>673.46</v>
      </c>
      <c r="AF76" s="16">
        <v>542.46</v>
      </c>
      <c r="AG76" s="16">
        <f t="shared" si="106"/>
        <v>365.32511160000007</v>
      </c>
      <c r="AH76" s="16">
        <f t="shared" si="107"/>
        <v>365.32511160000007</v>
      </c>
      <c r="AI76" s="16">
        <v>0</v>
      </c>
      <c r="AJ76" s="16">
        <f t="shared" si="108"/>
        <v>676.78</v>
      </c>
      <c r="AK76" s="16">
        <v>564.16</v>
      </c>
      <c r="AL76" s="16">
        <f t="shared" si="109"/>
        <v>381.81220479999996</v>
      </c>
      <c r="AM76" s="16">
        <f t="shared" si="110"/>
        <v>381.81220479999996</v>
      </c>
      <c r="AN76" s="16">
        <v>0</v>
      </c>
      <c r="AO76" s="16">
        <f t="shared" si="111"/>
        <v>1350.24</v>
      </c>
      <c r="AP76" s="16">
        <f t="shared" si="112"/>
        <v>747.13731640000003</v>
      </c>
      <c r="AQ76" s="16">
        <f t="shared" si="113"/>
        <v>747.13731640000003</v>
      </c>
      <c r="AR76" s="16">
        <f t="shared" si="114"/>
        <v>0</v>
      </c>
    </row>
    <row r="77" spans="1:44" s="13" customFormat="1" ht="47.25" x14ac:dyDescent="0.25">
      <c r="A77" s="11" t="s">
        <v>109</v>
      </c>
      <c r="B77" s="4" t="s">
        <v>33</v>
      </c>
      <c r="C77" s="12">
        <f>C78+C79+C80+C81+C82+C83+C84+C85+C86</f>
        <v>310.54000000000002</v>
      </c>
      <c r="D77" s="12"/>
      <c r="E77" s="12">
        <f>E78+E79+E80+E81+E82+E83+E84+E85+E86</f>
        <v>154.41290960000003</v>
      </c>
      <c r="F77" s="12">
        <f>F78+F79+F80+F81+F82+F83+F84+F85+F86</f>
        <v>137.47940140000003</v>
      </c>
      <c r="G77" s="12">
        <f>G78+G79+G80+G81+G82+G83+G84+G85+G86</f>
        <v>16.933508200000002</v>
      </c>
      <c r="H77" s="12">
        <f>H78+H79+H80+H81+H82+H83+H84+H85+H86</f>
        <v>341.39500000000004</v>
      </c>
      <c r="I77" s="12"/>
      <c r="J77" s="12">
        <f t="shared" ref="J77:Q77" si="131">J78+J79+J80+J81+J82+J83+J84+J85+J86</f>
        <v>178.07163200000002</v>
      </c>
      <c r="K77" s="12">
        <f t="shared" si="131"/>
        <v>160.40503999999999</v>
      </c>
      <c r="L77" s="12">
        <f t="shared" si="131"/>
        <v>17.666592000000001</v>
      </c>
      <c r="M77" s="12">
        <f t="shared" si="131"/>
        <v>651.93500000000006</v>
      </c>
      <c r="N77" s="12">
        <f t="shared" si="131"/>
        <v>332.48454160000006</v>
      </c>
      <c r="O77" s="12">
        <f t="shared" si="131"/>
        <v>297.88444140000007</v>
      </c>
      <c r="P77" s="12">
        <f t="shared" si="131"/>
        <v>34.6001002</v>
      </c>
      <c r="Q77" s="12">
        <f t="shared" si="131"/>
        <v>308.43</v>
      </c>
      <c r="R77" s="12"/>
      <c r="S77" s="12">
        <f>S78+S79+S80+S81+S82+S83+S84+S85+S86</f>
        <v>160.87708800000001</v>
      </c>
      <c r="T77" s="12">
        <f>T78+T79+T80+T81+T82+T83+T84+T85+T86</f>
        <v>143.114</v>
      </c>
      <c r="U77" s="12">
        <f>U78+U79+U80+U81+U82+U83+U84+U85+U86</f>
        <v>17.763088</v>
      </c>
      <c r="V77" s="12">
        <f>V78+V79+V80+V81+V82+V83+V84+V85+V86</f>
        <v>341.39500000000004</v>
      </c>
      <c r="W77" s="12"/>
      <c r="X77" s="12">
        <f t="shared" ref="X77:AE77" si="132">X78+X79+X80+X81+X82+X83+X84+X85+X86</f>
        <v>185.19313169999998</v>
      </c>
      <c r="Y77" s="12">
        <f t="shared" si="132"/>
        <v>166.82001149999999</v>
      </c>
      <c r="Z77" s="12">
        <f t="shared" si="132"/>
        <v>18.373120199999999</v>
      </c>
      <c r="AA77" s="12">
        <f t="shared" si="132"/>
        <v>649.82500000000005</v>
      </c>
      <c r="AB77" s="12">
        <f t="shared" si="132"/>
        <v>346.0702197</v>
      </c>
      <c r="AC77" s="12">
        <f t="shared" si="132"/>
        <v>309.9340115</v>
      </c>
      <c r="AD77" s="12">
        <f t="shared" si="132"/>
        <v>36.136208199999999</v>
      </c>
      <c r="AE77" s="12">
        <f t="shared" si="132"/>
        <v>308.43</v>
      </c>
      <c r="AF77" s="12"/>
      <c r="AG77" s="12">
        <f>AG78+AG79+AG80+AG81+AG82+AG83+AG84+AG85+AG86</f>
        <v>167.3109378</v>
      </c>
      <c r="AH77" s="12">
        <f>AH78+AH79+AH80+AH81+AH82+AH83+AH84+AH85+AH86</f>
        <v>148.83746250000002</v>
      </c>
      <c r="AI77" s="12">
        <f>AI78+AI79+AI80+AI81+AI82+AI83+AI84+AI85+AI86</f>
        <v>18.473475299999997</v>
      </c>
      <c r="AJ77" s="12">
        <f>AJ78+AJ79+AJ80+AJ81+AJ82+AJ83+AJ84+AJ85+AJ86</f>
        <v>341.39500000000004</v>
      </c>
      <c r="AK77" s="12"/>
      <c r="AL77" s="12">
        <f t="shared" ref="AL77:AR77" si="133">AL78+AL79+AL80+AL81+AL82+AL83+AL84+AL85+AL86</f>
        <v>192.60140319999996</v>
      </c>
      <c r="AM77" s="12">
        <f t="shared" si="133"/>
        <v>173.49330399999997</v>
      </c>
      <c r="AN77" s="12">
        <f t="shared" si="133"/>
        <v>19.108099199999998</v>
      </c>
      <c r="AO77" s="12">
        <f t="shared" si="133"/>
        <v>649.82500000000005</v>
      </c>
      <c r="AP77" s="12">
        <f t="shared" si="133"/>
        <v>359.91234099999997</v>
      </c>
      <c r="AQ77" s="12">
        <f t="shared" si="133"/>
        <v>322.33076649999998</v>
      </c>
      <c r="AR77" s="12">
        <f t="shared" si="133"/>
        <v>37.581574499999995</v>
      </c>
    </row>
    <row r="78" spans="1:44" ht="31.5" hidden="1" x14ac:dyDescent="0.25">
      <c r="A78" s="14" t="s">
        <v>110</v>
      </c>
      <c r="B78" s="2" t="s">
        <v>170</v>
      </c>
      <c r="C78" s="16">
        <v>82.05</v>
      </c>
      <c r="D78" s="16">
        <v>497.24</v>
      </c>
      <c r="E78" s="16">
        <f t="shared" si="78"/>
        <v>40.798542000000005</v>
      </c>
      <c r="F78" s="16">
        <f t="shared" si="79"/>
        <v>28.558979400000005</v>
      </c>
      <c r="G78" s="16">
        <f>E78*30%</f>
        <v>12.239562600000001</v>
      </c>
      <c r="H78" s="16">
        <v>79.5</v>
      </c>
      <c r="I78" s="16">
        <v>521.6</v>
      </c>
      <c r="J78" s="16">
        <f t="shared" si="80"/>
        <v>41.467200000000005</v>
      </c>
      <c r="K78" s="16">
        <f t="shared" si="81"/>
        <v>29.027040000000007</v>
      </c>
      <c r="L78" s="16">
        <f>J78*30%</f>
        <v>12.440160000000001</v>
      </c>
      <c r="M78" s="16">
        <f t="shared" ref="M78:M93" si="134">C78+H78</f>
        <v>161.55000000000001</v>
      </c>
      <c r="N78" s="16">
        <f t="shared" ref="N78:N93" si="135">E78+J78</f>
        <v>82.265742000000017</v>
      </c>
      <c r="O78" s="16">
        <f t="shared" ref="O78:O93" si="136">F78+K78</f>
        <v>57.586019400000012</v>
      </c>
      <c r="P78" s="16">
        <f t="shared" ref="P78:P93" si="137">G78+L78</f>
        <v>24.679722600000002</v>
      </c>
      <c r="Q78" s="16">
        <f t="shared" ref="Q78:Q97" si="138">C78</f>
        <v>82.05</v>
      </c>
      <c r="R78" s="16">
        <v>521.6</v>
      </c>
      <c r="S78" s="16">
        <f t="shared" si="82"/>
        <v>42.797280000000001</v>
      </c>
      <c r="T78" s="16">
        <f t="shared" si="83"/>
        <v>29.958096000000001</v>
      </c>
      <c r="U78" s="16">
        <f>S78*30%</f>
        <v>12.839183999999999</v>
      </c>
      <c r="V78" s="16">
        <f t="shared" ref="V78:V93" si="139">H78</f>
        <v>79.5</v>
      </c>
      <c r="W78" s="16">
        <v>542.46</v>
      </c>
      <c r="X78" s="16">
        <f t="shared" si="84"/>
        <v>43.125569999999996</v>
      </c>
      <c r="Y78" s="16">
        <f t="shared" si="85"/>
        <v>30.187898999999998</v>
      </c>
      <c r="Z78" s="16">
        <f>X78*30%</f>
        <v>12.937670999999998</v>
      </c>
      <c r="AA78" s="16">
        <f t="shared" si="86"/>
        <v>161.55000000000001</v>
      </c>
      <c r="AB78" s="16">
        <f t="shared" si="87"/>
        <v>85.922849999999997</v>
      </c>
      <c r="AC78" s="16">
        <f t="shared" si="88"/>
        <v>60.145994999999999</v>
      </c>
      <c r="AD78" s="16">
        <f t="shared" si="89"/>
        <v>25.776854999999998</v>
      </c>
      <c r="AE78" s="16">
        <f t="shared" ref="AE78:AE93" si="140">C78</f>
        <v>82.05</v>
      </c>
      <c r="AF78" s="16">
        <v>542.46</v>
      </c>
      <c r="AG78" s="16">
        <f t="shared" ref="AG78:AG93" si="141">AE78*AF78/1000</f>
        <v>44.508842999999999</v>
      </c>
      <c r="AH78" s="16">
        <f t="shared" ref="AH78:AH93" si="142">AG78-AI78</f>
        <v>31.1561901</v>
      </c>
      <c r="AI78" s="16">
        <f>AG78*30%</f>
        <v>13.352652899999999</v>
      </c>
      <c r="AJ78" s="16">
        <f t="shared" ref="AJ78:AJ93" si="143">H78</f>
        <v>79.5</v>
      </c>
      <c r="AK78" s="16">
        <v>564.16</v>
      </c>
      <c r="AL78" s="16">
        <f t="shared" ref="AL78:AL93" si="144">AJ78*AK78/1000</f>
        <v>44.850719999999995</v>
      </c>
      <c r="AM78" s="16">
        <f t="shared" ref="AM78:AM93" si="145">AL78-AN78</f>
        <v>31.395503999999995</v>
      </c>
      <c r="AN78" s="16">
        <f>AL78*30%</f>
        <v>13.455215999999998</v>
      </c>
      <c r="AO78" s="16">
        <f t="shared" ref="AO78:AO93" si="146">AE78+AJ78</f>
        <v>161.55000000000001</v>
      </c>
      <c r="AP78" s="16">
        <f t="shared" ref="AP78:AP93" si="147">AG78+AL78</f>
        <v>89.359562999999994</v>
      </c>
      <c r="AQ78" s="16">
        <f t="shared" ref="AQ78:AQ93" si="148">AH78+AM78</f>
        <v>62.551694099999992</v>
      </c>
      <c r="AR78" s="16">
        <f t="shared" ref="AR78:AR93" si="149">AI78+AN78</f>
        <v>26.807868899999995</v>
      </c>
    </row>
    <row r="79" spans="1:44" ht="31.5" hidden="1" x14ac:dyDescent="0.25">
      <c r="A79" s="14" t="s">
        <v>111</v>
      </c>
      <c r="B79" s="2" t="s">
        <v>171</v>
      </c>
      <c r="C79" s="16">
        <v>42.46</v>
      </c>
      <c r="D79" s="16">
        <v>497.24</v>
      </c>
      <c r="E79" s="16">
        <f t="shared" si="78"/>
        <v>21.112810400000001</v>
      </c>
      <c r="F79" s="16">
        <f t="shared" si="79"/>
        <v>21.112810400000001</v>
      </c>
      <c r="G79" s="16">
        <v>0</v>
      </c>
      <c r="H79" s="16">
        <v>59.25</v>
      </c>
      <c r="I79" s="16">
        <v>521.6</v>
      </c>
      <c r="J79" s="16">
        <f t="shared" si="80"/>
        <v>30.904800000000002</v>
      </c>
      <c r="K79" s="16">
        <f t="shared" si="81"/>
        <v>30.904800000000002</v>
      </c>
      <c r="L79" s="16">
        <v>0</v>
      </c>
      <c r="M79" s="16">
        <f t="shared" si="134"/>
        <v>101.71000000000001</v>
      </c>
      <c r="N79" s="16">
        <f t="shared" si="135"/>
        <v>52.017610400000002</v>
      </c>
      <c r="O79" s="16">
        <f t="shared" si="136"/>
        <v>52.017610400000002</v>
      </c>
      <c r="P79" s="16">
        <f t="shared" si="137"/>
        <v>0</v>
      </c>
      <c r="Q79" s="16">
        <f t="shared" si="138"/>
        <v>42.46</v>
      </c>
      <c r="R79" s="16">
        <v>521.6</v>
      </c>
      <c r="S79" s="16">
        <f t="shared" si="82"/>
        <v>22.147136000000003</v>
      </c>
      <c r="T79" s="16">
        <f t="shared" si="83"/>
        <v>22.147136000000003</v>
      </c>
      <c r="U79" s="16">
        <v>0</v>
      </c>
      <c r="V79" s="16">
        <f t="shared" si="139"/>
        <v>59.25</v>
      </c>
      <c r="W79" s="16">
        <v>542.46</v>
      </c>
      <c r="X79" s="16">
        <f t="shared" si="84"/>
        <v>32.140754999999999</v>
      </c>
      <c r="Y79" s="16">
        <f t="shared" si="85"/>
        <v>32.140754999999999</v>
      </c>
      <c r="Z79" s="16">
        <v>0</v>
      </c>
      <c r="AA79" s="16">
        <f t="shared" si="86"/>
        <v>101.71000000000001</v>
      </c>
      <c r="AB79" s="16">
        <f t="shared" si="87"/>
        <v>54.287891000000002</v>
      </c>
      <c r="AC79" s="16">
        <f t="shared" si="88"/>
        <v>54.287891000000002</v>
      </c>
      <c r="AD79" s="16">
        <f t="shared" si="89"/>
        <v>0</v>
      </c>
      <c r="AE79" s="16">
        <f t="shared" si="140"/>
        <v>42.46</v>
      </c>
      <c r="AF79" s="16">
        <v>542.46</v>
      </c>
      <c r="AG79" s="16">
        <f t="shared" si="141"/>
        <v>23.032851600000001</v>
      </c>
      <c r="AH79" s="16">
        <f t="shared" si="142"/>
        <v>23.032851600000001</v>
      </c>
      <c r="AI79" s="16">
        <v>0</v>
      </c>
      <c r="AJ79" s="16">
        <f t="shared" si="143"/>
        <v>59.25</v>
      </c>
      <c r="AK79" s="16">
        <v>564.16</v>
      </c>
      <c r="AL79" s="16">
        <f t="shared" si="144"/>
        <v>33.426479999999998</v>
      </c>
      <c r="AM79" s="16">
        <f t="shared" si="145"/>
        <v>33.426479999999998</v>
      </c>
      <c r="AN79" s="16">
        <v>0</v>
      </c>
      <c r="AO79" s="16">
        <f t="shared" si="146"/>
        <v>101.71000000000001</v>
      </c>
      <c r="AP79" s="16">
        <f t="shared" si="147"/>
        <v>56.459331599999999</v>
      </c>
      <c r="AQ79" s="16">
        <f t="shared" si="148"/>
        <v>56.459331599999999</v>
      </c>
      <c r="AR79" s="16">
        <f t="shared" si="149"/>
        <v>0</v>
      </c>
    </row>
    <row r="80" spans="1:44" ht="31.5" hidden="1" x14ac:dyDescent="0.25">
      <c r="A80" s="14" t="s">
        <v>112</v>
      </c>
      <c r="B80" s="2" t="s">
        <v>172</v>
      </c>
      <c r="C80" s="16">
        <v>4.5</v>
      </c>
      <c r="D80" s="16">
        <v>497.24</v>
      </c>
      <c r="E80" s="16">
        <f t="shared" si="78"/>
        <v>2.2375799999999999</v>
      </c>
      <c r="F80" s="16">
        <f t="shared" si="79"/>
        <v>2.2375799999999999</v>
      </c>
      <c r="G80" s="16">
        <v>0</v>
      </c>
      <c r="H80" s="16">
        <v>4.5</v>
      </c>
      <c r="I80" s="16">
        <v>521.6</v>
      </c>
      <c r="J80" s="16">
        <f t="shared" si="80"/>
        <v>2.3472000000000004</v>
      </c>
      <c r="K80" s="16">
        <f t="shared" si="81"/>
        <v>2.3472000000000004</v>
      </c>
      <c r="L80" s="16">
        <v>0</v>
      </c>
      <c r="M80" s="16">
        <f t="shared" si="134"/>
        <v>9</v>
      </c>
      <c r="N80" s="16">
        <f t="shared" si="135"/>
        <v>4.5847800000000003</v>
      </c>
      <c r="O80" s="16">
        <f t="shared" si="136"/>
        <v>4.5847800000000003</v>
      </c>
      <c r="P80" s="16">
        <f t="shared" si="137"/>
        <v>0</v>
      </c>
      <c r="Q80" s="16">
        <f t="shared" si="138"/>
        <v>4.5</v>
      </c>
      <c r="R80" s="16">
        <v>521.6</v>
      </c>
      <c r="S80" s="16">
        <f t="shared" si="82"/>
        <v>2.3472000000000004</v>
      </c>
      <c r="T80" s="16">
        <f t="shared" si="83"/>
        <v>2.3472000000000004</v>
      </c>
      <c r="U80" s="16">
        <v>0</v>
      </c>
      <c r="V80" s="16">
        <f t="shared" si="139"/>
        <v>4.5</v>
      </c>
      <c r="W80" s="16">
        <v>542.46</v>
      </c>
      <c r="X80" s="16">
        <f t="shared" si="84"/>
        <v>2.4410700000000003</v>
      </c>
      <c r="Y80" s="16">
        <f t="shared" si="85"/>
        <v>2.4410700000000003</v>
      </c>
      <c r="Z80" s="16">
        <v>0</v>
      </c>
      <c r="AA80" s="16">
        <f t="shared" si="86"/>
        <v>9</v>
      </c>
      <c r="AB80" s="16">
        <f t="shared" si="87"/>
        <v>4.7882700000000007</v>
      </c>
      <c r="AC80" s="16">
        <f t="shared" si="88"/>
        <v>4.7882700000000007</v>
      </c>
      <c r="AD80" s="16">
        <f t="shared" si="89"/>
        <v>0</v>
      </c>
      <c r="AE80" s="16">
        <f t="shared" si="140"/>
        <v>4.5</v>
      </c>
      <c r="AF80" s="16">
        <v>542.46</v>
      </c>
      <c r="AG80" s="16">
        <f t="shared" si="141"/>
        <v>2.4410700000000003</v>
      </c>
      <c r="AH80" s="16">
        <f t="shared" si="142"/>
        <v>2.4410700000000003</v>
      </c>
      <c r="AI80" s="16">
        <v>0</v>
      </c>
      <c r="AJ80" s="16">
        <f t="shared" si="143"/>
        <v>4.5</v>
      </c>
      <c r="AK80" s="16">
        <v>564.16</v>
      </c>
      <c r="AL80" s="16">
        <f t="shared" si="144"/>
        <v>2.5387199999999996</v>
      </c>
      <c r="AM80" s="16">
        <f t="shared" si="145"/>
        <v>2.5387199999999996</v>
      </c>
      <c r="AN80" s="16">
        <v>0</v>
      </c>
      <c r="AO80" s="16">
        <f t="shared" si="146"/>
        <v>9</v>
      </c>
      <c r="AP80" s="16">
        <f t="shared" si="147"/>
        <v>4.9797899999999995</v>
      </c>
      <c r="AQ80" s="16">
        <f t="shared" si="148"/>
        <v>4.9797899999999995</v>
      </c>
      <c r="AR80" s="16">
        <f t="shared" si="149"/>
        <v>0</v>
      </c>
    </row>
    <row r="81" spans="1:44" ht="31.5" hidden="1" x14ac:dyDescent="0.25">
      <c r="A81" s="14" t="s">
        <v>113</v>
      </c>
      <c r="B81" s="2" t="s">
        <v>173</v>
      </c>
      <c r="C81" s="16">
        <v>15.83</v>
      </c>
      <c r="D81" s="16">
        <v>497.24</v>
      </c>
      <c r="E81" s="16">
        <f t="shared" si="78"/>
        <v>7.8713092000000007</v>
      </c>
      <c r="F81" s="16">
        <f t="shared" si="79"/>
        <v>7.8713092000000007</v>
      </c>
      <c r="G81" s="16">
        <v>0</v>
      </c>
      <c r="H81" s="16">
        <v>15.83</v>
      </c>
      <c r="I81" s="16">
        <v>521.6</v>
      </c>
      <c r="J81" s="16">
        <f t="shared" si="80"/>
        <v>8.2569280000000003</v>
      </c>
      <c r="K81" s="16">
        <f t="shared" si="81"/>
        <v>8.2569280000000003</v>
      </c>
      <c r="L81" s="16">
        <v>0</v>
      </c>
      <c r="M81" s="16">
        <f t="shared" si="134"/>
        <v>31.66</v>
      </c>
      <c r="N81" s="16">
        <f t="shared" si="135"/>
        <v>16.128237200000001</v>
      </c>
      <c r="O81" s="16">
        <f t="shared" si="136"/>
        <v>16.128237200000001</v>
      </c>
      <c r="P81" s="16">
        <f t="shared" si="137"/>
        <v>0</v>
      </c>
      <c r="Q81" s="16">
        <f t="shared" si="138"/>
        <v>15.83</v>
      </c>
      <c r="R81" s="16">
        <v>521.6</v>
      </c>
      <c r="S81" s="16">
        <f t="shared" si="82"/>
        <v>8.2569280000000003</v>
      </c>
      <c r="T81" s="16">
        <f t="shared" si="83"/>
        <v>8.2569280000000003</v>
      </c>
      <c r="U81" s="16">
        <v>0</v>
      </c>
      <c r="V81" s="16">
        <f t="shared" si="139"/>
        <v>15.83</v>
      </c>
      <c r="W81" s="16">
        <v>542.46</v>
      </c>
      <c r="X81" s="16">
        <f t="shared" si="84"/>
        <v>8.5871418000000013</v>
      </c>
      <c r="Y81" s="16">
        <f t="shared" si="85"/>
        <v>8.5871418000000013</v>
      </c>
      <c r="Z81" s="16">
        <v>0</v>
      </c>
      <c r="AA81" s="16">
        <f t="shared" si="86"/>
        <v>31.66</v>
      </c>
      <c r="AB81" s="16">
        <f t="shared" si="87"/>
        <v>16.8440698</v>
      </c>
      <c r="AC81" s="16">
        <f t="shared" si="88"/>
        <v>16.8440698</v>
      </c>
      <c r="AD81" s="16">
        <f t="shared" si="89"/>
        <v>0</v>
      </c>
      <c r="AE81" s="16">
        <f t="shared" si="140"/>
        <v>15.83</v>
      </c>
      <c r="AF81" s="16">
        <v>542.46</v>
      </c>
      <c r="AG81" s="16">
        <f t="shared" si="141"/>
        <v>8.5871418000000013</v>
      </c>
      <c r="AH81" s="16">
        <f t="shared" si="142"/>
        <v>8.5871418000000013</v>
      </c>
      <c r="AI81" s="16">
        <v>0</v>
      </c>
      <c r="AJ81" s="16">
        <f t="shared" si="143"/>
        <v>15.83</v>
      </c>
      <c r="AK81" s="16">
        <v>564.16</v>
      </c>
      <c r="AL81" s="16">
        <f t="shared" si="144"/>
        <v>8.9306528000000007</v>
      </c>
      <c r="AM81" s="16">
        <f t="shared" si="145"/>
        <v>8.9306528000000007</v>
      </c>
      <c r="AN81" s="16">
        <v>0</v>
      </c>
      <c r="AO81" s="16">
        <f t="shared" si="146"/>
        <v>31.66</v>
      </c>
      <c r="AP81" s="16">
        <f t="shared" si="147"/>
        <v>17.517794600000002</v>
      </c>
      <c r="AQ81" s="16">
        <f t="shared" si="148"/>
        <v>17.517794600000002</v>
      </c>
      <c r="AR81" s="16">
        <f t="shared" si="149"/>
        <v>0</v>
      </c>
    </row>
    <row r="82" spans="1:44" ht="31.5" hidden="1" x14ac:dyDescent="0.25">
      <c r="A82" s="14" t="s">
        <v>114</v>
      </c>
      <c r="B82" s="1" t="s">
        <v>34</v>
      </c>
      <c r="C82" s="26">
        <v>119.89</v>
      </c>
      <c r="D82" s="16">
        <v>497.24</v>
      </c>
      <c r="E82" s="16">
        <f t="shared" ref="E82" si="150">C82*D82/1000</f>
        <v>59.6141036</v>
      </c>
      <c r="F82" s="16">
        <f t="shared" ref="F82" si="151">E82-G82</f>
        <v>54.920158000000001</v>
      </c>
      <c r="G82" s="16">
        <f>E103</f>
        <v>4.6939456000000002</v>
      </c>
      <c r="H82" s="26">
        <v>128.13999999999999</v>
      </c>
      <c r="I82" s="16">
        <v>521.6</v>
      </c>
      <c r="J82" s="16">
        <f t="shared" ref="J82" si="152">H82*I82/1000</f>
        <v>66.837823999999998</v>
      </c>
      <c r="K82" s="16">
        <f t="shared" ref="K82" si="153">J82-L82</f>
        <v>61.611391999999995</v>
      </c>
      <c r="L82" s="16">
        <f>J103</f>
        <v>5.226432</v>
      </c>
      <c r="M82" s="16">
        <f t="shared" si="134"/>
        <v>248.02999999999997</v>
      </c>
      <c r="N82" s="16">
        <f t="shared" si="135"/>
        <v>126.4519276</v>
      </c>
      <c r="O82" s="16">
        <f t="shared" si="136"/>
        <v>116.53155</v>
      </c>
      <c r="P82" s="16">
        <f t="shared" si="137"/>
        <v>9.9203776000000001</v>
      </c>
      <c r="Q82" s="26">
        <f>C82</f>
        <v>119.89</v>
      </c>
      <c r="R82" s="16">
        <v>521.6</v>
      </c>
      <c r="S82" s="16">
        <f t="shared" ref="S82" si="154">Q82*R82/1000</f>
        <v>62.534624000000001</v>
      </c>
      <c r="T82" s="16">
        <f t="shared" ref="T82" si="155">S82-U82</f>
        <v>57.610720000000001</v>
      </c>
      <c r="U82" s="16">
        <f>S103</f>
        <v>4.9239039999999994</v>
      </c>
      <c r="V82" s="26">
        <f>H82</f>
        <v>128.13999999999999</v>
      </c>
      <c r="W82" s="16">
        <v>542.46</v>
      </c>
      <c r="X82" s="16">
        <f t="shared" ref="X82" si="156">V82*W82/1000</f>
        <v>69.510824400000004</v>
      </c>
      <c r="Y82" s="16">
        <f t="shared" ref="Y82" si="157">X82-Z82</f>
        <v>64.075375200000011</v>
      </c>
      <c r="Z82" s="16">
        <f>X103</f>
        <v>5.4354491999999999</v>
      </c>
      <c r="AA82" s="16">
        <f t="shared" si="86"/>
        <v>248.02999999999997</v>
      </c>
      <c r="AB82" s="16">
        <f t="shared" si="87"/>
        <v>132.0454484</v>
      </c>
      <c r="AC82" s="16">
        <f t="shared" si="88"/>
        <v>121.68609520000001</v>
      </c>
      <c r="AD82" s="16">
        <f t="shared" si="89"/>
        <v>10.359353199999999</v>
      </c>
      <c r="AE82" s="26">
        <f>Q82</f>
        <v>119.89</v>
      </c>
      <c r="AF82" s="16">
        <v>542.46</v>
      </c>
      <c r="AG82" s="16">
        <f t="shared" ref="AG82" si="158">AE82*AF82/1000</f>
        <v>65.035529400000001</v>
      </c>
      <c r="AH82" s="16">
        <f t="shared" ref="AH82" si="159">AG82-AI82</f>
        <v>59.914707</v>
      </c>
      <c r="AI82" s="16">
        <f>AG103</f>
        <v>5.1208223999999998</v>
      </c>
      <c r="AJ82" s="26">
        <f>V82</f>
        <v>128.13999999999999</v>
      </c>
      <c r="AK82" s="16">
        <v>564.16</v>
      </c>
      <c r="AL82" s="16">
        <f t="shared" ref="AL82" si="160">AJ82*AK82/1000</f>
        <v>72.291462399999986</v>
      </c>
      <c r="AM82" s="16">
        <f t="shared" ref="AM82" si="161">AL82-AN82</f>
        <v>66.638579199999981</v>
      </c>
      <c r="AN82" s="16">
        <f>AL103</f>
        <v>5.6528831999999989</v>
      </c>
      <c r="AO82" s="16">
        <f t="shared" si="146"/>
        <v>248.02999999999997</v>
      </c>
      <c r="AP82" s="16">
        <f t="shared" si="147"/>
        <v>137.32699179999997</v>
      </c>
      <c r="AQ82" s="16">
        <f t="shared" si="148"/>
        <v>126.55328619999997</v>
      </c>
      <c r="AR82" s="16">
        <f t="shared" si="149"/>
        <v>10.7737056</v>
      </c>
    </row>
    <row r="83" spans="1:44" ht="31.5" hidden="1" x14ac:dyDescent="0.25">
      <c r="A83" s="14" t="s">
        <v>115</v>
      </c>
      <c r="B83" s="2" t="s">
        <v>36</v>
      </c>
      <c r="C83" s="16">
        <v>25.5</v>
      </c>
      <c r="D83" s="16">
        <v>497.24</v>
      </c>
      <c r="E83" s="16">
        <f t="shared" si="78"/>
        <v>12.679620000000002</v>
      </c>
      <c r="F83" s="16">
        <f t="shared" si="79"/>
        <v>12.679620000000002</v>
      </c>
      <c r="G83" s="16">
        <v>0</v>
      </c>
      <c r="H83" s="16">
        <v>26.25</v>
      </c>
      <c r="I83" s="16">
        <v>521.6</v>
      </c>
      <c r="J83" s="16">
        <f t="shared" si="80"/>
        <v>13.692</v>
      </c>
      <c r="K83" s="16">
        <f t="shared" si="81"/>
        <v>13.692</v>
      </c>
      <c r="L83" s="16">
        <v>0</v>
      </c>
      <c r="M83" s="16">
        <f t="shared" si="134"/>
        <v>51.75</v>
      </c>
      <c r="N83" s="16">
        <f t="shared" si="135"/>
        <v>26.37162</v>
      </c>
      <c r="O83" s="16">
        <f t="shared" si="136"/>
        <v>26.37162</v>
      </c>
      <c r="P83" s="16">
        <f t="shared" si="137"/>
        <v>0</v>
      </c>
      <c r="Q83" s="16">
        <f t="shared" si="138"/>
        <v>25.5</v>
      </c>
      <c r="R83" s="16">
        <v>521.6</v>
      </c>
      <c r="S83" s="16">
        <f t="shared" si="82"/>
        <v>13.300800000000001</v>
      </c>
      <c r="T83" s="16">
        <f t="shared" si="83"/>
        <v>13.300800000000001</v>
      </c>
      <c r="U83" s="16">
        <v>0</v>
      </c>
      <c r="V83" s="16">
        <f t="shared" si="139"/>
        <v>26.25</v>
      </c>
      <c r="W83" s="16">
        <v>542.46</v>
      </c>
      <c r="X83" s="16">
        <f t="shared" si="84"/>
        <v>14.239575</v>
      </c>
      <c r="Y83" s="16">
        <f t="shared" si="85"/>
        <v>14.239575</v>
      </c>
      <c r="Z83" s="16">
        <v>0</v>
      </c>
      <c r="AA83" s="16">
        <f t="shared" si="86"/>
        <v>51.75</v>
      </c>
      <c r="AB83" s="16">
        <f t="shared" si="87"/>
        <v>27.540375000000001</v>
      </c>
      <c r="AC83" s="16">
        <f t="shared" si="88"/>
        <v>27.540375000000001</v>
      </c>
      <c r="AD83" s="16">
        <f t="shared" si="89"/>
        <v>0</v>
      </c>
      <c r="AE83" s="16">
        <f t="shared" si="140"/>
        <v>25.5</v>
      </c>
      <c r="AF83" s="16">
        <v>542.46</v>
      </c>
      <c r="AG83" s="16">
        <f t="shared" si="141"/>
        <v>13.832730000000002</v>
      </c>
      <c r="AH83" s="16">
        <f t="shared" si="142"/>
        <v>13.832730000000002</v>
      </c>
      <c r="AI83" s="16">
        <v>0</v>
      </c>
      <c r="AJ83" s="16">
        <f t="shared" si="143"/>
        <v>26.25</v>
      </c>
      <c r="AK83" s="16">
        <v>564.16</v>
      </c>
      <c r="AL83" s="16">
        <f t="shared" si="144"/>
        <v>14.809199999999999</v>
      </c>
      <c r="AM83" s="16">
        <f t="shared" si="145"/>
        <v>14.809199999999999</v>
      </c>
      <c r="AN83" s="16">
        <v>0</v>
      </c>
      <c r="AO83" s="16">
        <f t="shared" si="146"/>
        <v>51.75</v>
      </c>
      <c r="AP83" s="16">
        <f t="shared" si="147"/>
        <v>28.641930000000002</v>
      </c>
      <c r="AQ83" s="16">
        <f t="shared" si="148"/>
        <v>28.641930000000002</v>
      </c>
      <c r="AR83" s="16">
        <f t="shared" si="149"/>
        <v>0</v>
      </c>
    </row>
    <row r="84" spans="1:44" ht="31.5" hidden="1" x14ac:dyDescent="0.25">
      <c r="A84" s="14" t="s">
        <v>116</v>
      </c>
      <c r="B84" s="2" t="s">
        <v>167</v>
      </c>
      <c r="C84" s="16">
        <v>9.75</v>
      </c>
      <c r="D84" s="16">
        <v>497.24</v>
      </c>
      <c r="E84" s="16">
        <f t="shared" ref="E84" si="162">C84*D84/1000</f>
        <v>4.84809</v>
      </c>
      <c r="F84" s="16">
        <f t="shared" ref="F84" si="163">E84-G84</f>
        <v>4.84809</v>
      </c>
      <c r="G84" s="16">
        <v>0</v>
      </c>
      <c r="H84" s="16">
        <v>19.5</v>
      </c>
      <c r="I84" s="16">
        <v>521.6</v>
      </c>
      <c r="J84" s="16">
        <f t="shared" ref="J84" si="164">H84*I84/1000</f>
        <v>10.171200000000001</v>
      </c>
      <c r="K84" s="16">
        <f t="shared" ref="K84" si="165">J84-L84</f>
        <v>10.171200000000001</v>
      </c>
      <c r="L84" s="16">
        <v>0</v>
      </c>
      <c r="M84" s="16">
        <f t="shared" ref="M84" si="166">C84+H84</f>
        <v>29.25</v>
      </c>
      <c r="N84" s="16">
        <f t="shared" ref="N84" si="167">E84+J84</f>
        <v>15.019290000000002</v>
      </c>
      <c r="O84" s="16">
        <f t="shared" ref="O84" si="168">F84+K84</f>
        <v>15.019290000000002</v>
      </c>
      <c r="P84" s="16">
        <f t="shared" ref="P84" si="169">G84+L84</f>
        <v>0</v>
      </c>
      <c r="Q84" s="16">
        <f t="shared" ref="Q84" si="170">C84</f>
        <v>9.75</v>
      </c>
      <c r="R84" s="16">
        <v>521.6</v>
      </c>
      <c r="S84" s="16">
        <f t="shared" ref="S84" si="171">Q84*R84/1000</f>
        <v>5.0856000000000003</v>
      </c>
      <c r="T84" s="16">
        <f t="shared" ref="T84" si="172">S84-U84</f>
        <v>5.0856000000000003</v>
      </c>
      <c r="U84" s="16">
        <v>0</v>
      </c>
      <c r="V84" s="16">
        <f t="shared" ref="V84" si="173">H84</f>
        <v>19.5</v>
      </c>
      <c r="W84" s="16">
        <v>542.46</v>
      </c>
      <c r="X84" s="16">
        <f t="shared" ref="X84" si="174">V84*W84/1000</f>
        <v>10.577970000000001</v>
      </c>
      <c r="Y84" s="16">
        <f t="shared" ref="Y84" si="175">X84-Z84</f>
        <v>10.577970000000001</v>
      </c>
      <c r="Z84" s="16">
        <v>0</v>
      </c>
      <c r="AA84" s="16">
        <f t="shared" ref="AA84" si="176">Q84+V84</f>
        <v>29.25</v>
      </c>
      <c r="AB84" s="16">
        <f t="shared" ref="AB84" si="177">S84+X84</f>
        <v>15.66357</v>
      </c>
      <c r="AC84" s="16">
        <f t="shared" ref="AC84" si="178">T84+Y84</f>
        <v>15.66357</v>
      </c>
      <c r="AD84" s="16">
        <f t="shared" ref="AD84" si="179">U84+Z84</f>
        <v>0</v>
      </c>
      <c r="AE84" s="16">
        <f t="shared" ref="AE84" si="180">C84</f>
        <v>9.75</v>
      </c>
      <c r="AF84" s="16">
        <v>542.46</v>
      </c>
      <c r="AG84" s="16">
        <f t="shared" ref="AG84" si="181">AE84*AF84/1000</f>
        <v>5.2889850000000003</v>
      </c>
      <c r="AH84" s="16">
        <f t="shared" ref="AH84" si="182">AG84-AI84</f>
        <v>5.2889850000000003</v>
      </c>
      <c r="AI84" s="16">
        <v>0</v>
      </c>
      <c r="AJ84" s="16">
        <f t="shared" ref="AJ84" si="183">H84</f>
        <v>19.5</v>
      </c>
      <c r="AK84" s="16">
        <v>564.16</v>
      </c>
      <c r="AL84" s="16">
        <f t="shared" ref="AL84" si="184">AJ84*AK84/1000</f>
        <v>11.001119999999998</v>
      </c>
      <c r="AM84" s="16">
        <f t="shared" ref="AM84" si="185">AL84-AN84</f>
        <v>11.001119999999998</v>
      </c>
      <c r="AN84" s="16">
        <v>0</v>
      </c>
      <c r="AO84" s="16">
        <f t="shared" ref="AO84" si="186">AE84+AJ84</f>
        <v>29.25</v>
      </c>
      <c r="AP84" s="16">
        <f t="shared" ref="AP84" si="187">AG84+AL84</f>
        <v>16.290104999999997</v>
      </c>
      <c r="AQ84" s="16">
        <f t="shared" ref="AQ84" si="188">AH84+AM84</f>
        <v>16.290104999999997</v>
      </c>
      <c r="AR84" s="16">
        <f t="shared" ref="AR84" si="189">AI84+AN84</f>
        <v>0</v>
      </c>
    </row>
    <row r="85" spans="1:44" ht="31.5" x14ac:dyDescent="0.25">
      <c r="A85" s="14" t="s">
        <v>117</v>
      </c>
      <c r="B85" s="1" t="s">
        <v>35</v>
      </c>
      <c r="C85" s="16">
        <f>16.88-6.32</f>
        <v>10.559999999999999</v>
      </c>
      <c r="D85" s="16">
        <v>497.24</v>
      </c>
      <c r="E85" s="16">
        <f t="shared" si="78"/>
        <v>5.2508543999999997</v>
      </c>
      <c r="F85" s="16">
        <f t="shared" si="79"/>
        <v>5.2508543999999997</v>
      </c>
      <c r="G85" s="16">
        <v>0</v>
      </c>
      <c r="H85" s="16">
        <f>16.88-8.455</f>
        <v>8.4249999999999989</v>
      </c>
      <c r="I85" s="16">
        <v>521.6</v>
      </c>
      <c r="J85" s="16">
        <f t="shared" si="80"/>
        <v>4.3944799999999997</v>
      </c>
      <c r="K85" s="16">
        <f t="shared" si="81"/>
        <v>4.3944799999999997</v>
      </c>
      <c r="L85" s="16">
        <v>0</v>
      </c>
      <c r="M85" s="16">
        <f t="shared" si="134"/>
        <v>18.984999999999999</v>
      </c>
      <c r="N85" s="16">
        <f t="shared" si="135"/>
        <v>9.6453343999999994</v>
      </c>
      <c r="O85" s="16">
        <f t="shared" si="136"/>
        <v>9.6453343999999994</v>
      </c>
      <c r="P85" s="16">
        <f t="shared" si="137"/>
        <v>0</v>
      </c>
      <c r="Q85" s="16">
        <f>16.88-8.43</f>
        <v>8.4499999999999993</v>
      </c>
      <c r="R85" s="16">
        <v>521.6</v>
      </c>
      <c r="S85" s="16">
        <f t="shared" si="82"/>
        <v>4.4075199999999999</v>
      </c>
      <c r="T85" s="16">
        <f t="shared" si="83"/>
        <v>4.4075199999999999</v>
      </c>
      <c r="U85" s="16">
        <v>0</v>
      </c>
      <c r="V85" s="16">
        <f t="shared" si="139"/>
        <v>8.4249999999999989</v>
      </c>
      <c r="W85" s="16">
        <v>542.46</v>
      </c>
      <c r="X85" s="16">
        <f t="shared" si="84"/>
        <v>4.5702254999999994</v>
      </c>
      <c r="Y85" s="16">
        <f t="shared" si="85"/>
        <v>4.5702254999999994</v>
      </c>
      <c r="Z85" s="16">
        <v>0</v>
      </c>
      <c r="AA85" s="16">
        <f t="shared" si="86"/>
        <v>16.875</v>
      </c>
      <c r="AB85" s="16">
        <f t="shared" si="87"/>
        <v>8.9777454999999993</v>
      </c>
      <c r="AC85" s="16">
        <f t="shared" si="88"/>
        <v>8.9777454999999993</v>
      </c>
      <c r="AD85" s="16">
        <f t="shared" si="89"/>
        <v>0</v>
      </c>
      <c r="AE85" s="16">
        <f>16.88-8.43</f>
        <v>8.4499999999999993</v>
      </c>
      <c r="AF85" s="16">
        <v>542.46</v>
      </c>
      <c r="AG85" s="16">
        <f t="shared" si="141"/>
        <v>4.5837870000000001</v>
      </c>
      <c r="AH85" s="16">
        <f t="shared" si="142"/>
        <v>4.5837870000000001</v>
      </c>
      <c r="AI85" s="16">
        <v>0</v>
      </c>
      <c r="AJ85" s="16">
        <f t="shared" si="143"/>
        <v>8.4249999999999989</v>
      </c>
      <c r="AK85" s="16">
        <v>564.16</v>
      </c>
      <c r="AL85" s="16">
        <f t="shared" si="144"/>
        <v>4.7530479999999988</v>
      </c>
      <c r="AM85" s="16">
        <f t="shared" si="145"/>
        <v>4.7530479999999988</v>
      </c>
      <c r="AN85" s="16">
        <v>0</v>
      </c>
      <c r="AO85" s="16">
        <f t="shared" si="146"/>
        <v>16.875</v>
      </c>
      <c r="AP85" s="16">
        <f t="shared" si="147"/>
        <v>9.3368349999999989</v>
      </c>
      <c r="AQ85" s="16">
        <f t="shared" si="148"/>
        <v>9.3368349999999989</v>
      </c>
      <c r="AR85" s="16">
        <f t="shared" si="149"/>
        <v>0</v>
      </c>
    </row>
    <row r="86" spans="1:44" ht="31.5" hidden="1" x14ac:dyDescent="0.25">
      <c r="A86" s="14" t="s">
        <v>118</v>
      </c>
      <c r="B86" s="1" t="s">
        <v>37</v>
      </c>
      <c r="C86" s="16">
        <v>0</v>
      </c>
      <c r="D86" s="16">
        <v>497.24</v>
      </c>
      <c r="E86" s="16">
        <f t="shared" si="78"/>
        <v>0</v>
      </c>
      <c r="F86" s="16">
        <f t="shared" si="79"/>
        <v>0</v>
      </c>
      <c r="G86" s="16">
        <v>0</v>
      </c>
      <c r="H86" s="16">
        <v>0</v>
      </c>
      <c r="I86" s="16">
        <v>521.6</v>
      </c>
      <c r="J86" s="16">
        <f t="shared" si="80"/>
        <v>0</v>
      </c>
      <c r="K86" s="16">
        <f t="shared" si="81"/>
        <v>0</v>
      </c>
      <c r="L86" s="16">
        <v>0</v>
      </c>
      <c r="M86" s="16">
        <f t="shared" si="134"/>
        <v>0</v>
      </c>
      <c r="N86" s="16">
        <f t="shared" si="135"/>
        <v>0</v>
      </c>
      <c r="O86" s="16">
        <f t="shared" si="136"/>
        <v>0</v>
      </c>
      <c r="P86" s="16">
        <f t="shared" si="137"/>
        <v>0</v>
      </c>
      <c r="Q86" s="16">
        <f t="shared" si="138"/>
        <v>0</v>
      </c>
      <c r="R86" s="16">
        <v>521.6</v>
      </c>
      <c r="S86" s="16">
        <f t="shared" si="82"/>
        <v>0</v>
      </c>
      <c r="T86" s="16">
        <f t="shared" si="83"/>
        <v>0</v>
      </c>
      <c r="U86" s="16">
        <v>0</v>
      </c>
      <c r="V86" s="16">
        <f t="shared" si="139"/>
        <v>0</v>
      </c>
      <c r="W86" s="16">
        <v>542.46</v>
      </c>
      <c r="X86" s="16">
        <f t="shared" si="84"/>
        <v>0</v>
      </c>
      <c r="Y86" s="16">
        <f t="shared" si="85"/>
        <v>0</v>
      </c>
      <c r="Z86" s="16">
        <v>0</v>
      </c>
      <c r="AA86" s="16">
        <f t="shared" si="86"/>
        <v>0</v>
      </c>
      <c r="AB86" s="16">
        <f t="shared" si="87"/>
        <v>0</v>
      </c>
      <c r="AC86" s="16">
        <f t="shared" si="88"/>
        <v>0</v>
      </c>
      <c r="AD86" s="16">
        <f t="shared" si="89"/>
        <v>0</v>
      </c>
      <c r="AE86" s="16">
        <f t="shared" si="140"/>
        <v>0</v>
      </c>
      <c r="AF86" s="16">
        <v>542.46</v>
      </c>
      <c r="AG86" s="16">
        <f t="shared" si="141"/>
        <v>0</v>
      </c>
      <c r="AH86" s="16">
        <f t="shared" si="142"/>
        <v>0</v>
      </c>
      <c r="AI86" s="16">
        <v>0</v>
      </c>
      <c r="AJ86" s="16">
        <f t="shared" si="143"/>
        <v>0</v>
      </c>
      <c r="AK86" s="16">
        <v>564.16</v>
      </c>
      <c r="AL86" s="16">
        <f t="shared" si="144"/>
        <v>0</v>
      </c>
      <c r="AM86" s="16">
        <f t="shared" si="145"/>
        <v>0</v>
      </c>
      <c r="AN86" s="16">
        <v>0</v>
      </c>
      <c r="AO86" s="16">
        <f t="shared" si="146"/>
        <v>0</v>
      </c>
      <c r="AP86" s="16">
        <f t="shared" si="147"/>
        <v>0</v>
      </c>
      <c r="AQ86" s="16">
        <f t="shared" si="148"/>
        <v>0</v>
      </c>
      <c r="AR86" s="16">
        <f t="shared" si="149"/>
        <v>0</v>
      </c>
    </row>
    <row r="87" spans="1:44" s="13" customFormat="1" ht="47.25" hidden="1" x14ac:dyDescent="0.25">
      <c r="A87" s="11" t="s">
        <v>50</v>
      </c>
      <c r="B87" s="4" t="s">
        <v>43</v>
      </c>
      <c r="C87" s="12">
        <v>34.79</v>
      </c>
      <c r="D87" s="12">
        <v>497.24</v>
      </c>
      <c r="E87" s="12">
        <f t="shared" ref="E87" si="190">C87*D87/1000</f>
        <v>17.298979599999999</v>
      </c>
      <c r="F87" s="12">
        <f t="shared" ref="F87" si="191">E87-G87</f>
        <v>17.298979599999999</v>
      </c>
      <c r="G87" s="12">
        <v>0</v>
      </c>
      <c r="H87" s="12">
        <v>35.93</v>
      </c>
      <c r="I87" s="12">
        <v>521.6</v>
      </c>
      <c r="J87" s="12">
        <f t="shared" ref="J87" si="192">H87*I87/1000</f>
        <v>18.741088000000001</v>
      </c>
      <c r="K87" s="12">
        <f t="shared" ref="K87" si="193">J87-L87</f>
        <v>18.741088000000001</v>
      </c>
      <c r="L87" s="12">
        <v>0</v>
      </c>
      <c r="M87" s="12">
        <f t="shared" si="134"/>
        <v>70.72</v>
      </c>
      <c r="N87" s="12">
        <f t="shared" si="135"/>
        <v>36.0400676</v>
      </c>
      <c r="O87" s="12">
        <f t="shared" si="136"/>
        <v>36.0400676</v>
      </c>
      <c r="P87" s="12">
        <f t="shared" si="137"/>
        <v>0</v>
      </c>
      <c r="Q87" s="12">
        <f t="shared" si="138"/>
        <v>34.79</v>
      </c>
      <c r="R87" s="12">
        <v>521.6</v>
      </c>
      <c r="S87" s="12">
        <f t="shared" ref="S87" si="194">Q87*R87/1000</f>
        <v>18.146464000000002</v>
      </c>
      <c r="T87" s="12">
        <f t="shared" ref="T87" si="195">S87-U87</f>
        <v>18.146464000000002</v>
      </c>
      <c r="U87" s="12">
        <v>0</v>
      </c>
      <c r="V87" s="12">
        <f t="shared" si="139"/>
        <v>35.93</v>
      </c>
      <c r="W87" s="12">
        <v>542.46</v>
      </c>
      <c r="X87" s="12">
        <f t="shared" ref="X87" si="196">V87*W87/1000</f>
        <v>19.4905878</v>
      </c>
      <c r="Y87" s="12">
        <f t="shared" ref="Y87" si="197">X87-Z87</f>
        <v>19.4905878</v>
      </c>
      <c r="Z87" s="12">
        <v>0</v>
      </c>
      <c r="AA87" s="12">
        <f t="shared" ref="AA87" si="198">Q87+V87</f>
        <v>70.72</v>
      </c>
      <c r="AB87" s="12">
        <f t="shared" ref="AB87" si="199">S87+X87</f>
        <v>37.637051800000002</v>
      </c>
      <c r="AC87" s="12">
        <f t="shared" ref="AC87" si="200">T87+Y87</f>
        <v>37.637051800000002</v>
      </c>
      <c r="AD87" s="12">
        <f t="shared" ref="AD87" si="201">U87+Z87</f>
        <v>0</v>
      </c>
      <c r="AE87" s="12">
        <f t="shared" si="140"/>
        <v>34.79</v>
      </c>
      <c r="AF87" s="12">
        <v>542.46</v>
      </c>
      <c r="AG87" s="12">
        <f t="shared" si="141"/>
        <v>18.872183400000001</v>
      </c>
      <c r="AH87" s="12">
        <f t="shared" si="142"/>
        <v>18.872183400000001</v>
      </c>
      <c r="AI87" s="12">
        <v>0</v>
      </c>
      <c r="AJ87" s="12">
        <f t="shared" si="143"/>
        <v>35.93</v>
      </c>
      <c r="AK87" s="12">
        <v>564.16</v>
      </c>
      <c r="AL87" s="12">
        <f t="shared" si="144"/>
        <v>20.270268799999997</v>
      </c>
      <c r="AM87" s="12">
        <f t="shared" si="145"/>
        <v>20.270268799999997</v>
      </c>
      <c r="AN87" s="12">
        <v>0</v>
      </c>
      <c r="AO87" s="12">
        <f t="shared" si="146"/>
        <v>70.72</v>
      </c>
      <c r="AP87" s="12">
        <f t="shared" si="147"/>
        <v>39.142452199999994</v>
      </c>
      <c r="AQ87" s="12">
        <f t="shared" si="148"/>
        <v>39.142452199999994</v>
      </c>
      <c r="AR87" s="12">
        <f t="shared" si="149"/>
        <v>0</v>
      </c>
    </row>
    <row r="88" spans="1:44" s="13" customFormat="1" ht="31.5" hidden="1" x14ac:dyDescent="0.25">
      <c r="A88" s="11" t="s">
        <v>51</v>
      </c>
      <c r="B88" s="18" t="s">
        <v>44</v>
      </c>
      <c r="C88" s="12">
        <v>407.53</v>
      </c>
      <c r="D88" s="12">
        <v>497.24</v>
      </c>
      <c r="E88" s="12">
        <f t="shared" ref="E88" si="202">C88*D88/1000</f>
        <v>202.6402172</v>
      </c>
      <c r="F88" s="12">
        <f t="shared" ref="F88" si="203">E88-G88</f>
        <v>202.6402172</v>
      </c>
      <c r="G88" s="12">
        <v>0</v>
      </c>
      <c r="H88" s="12">
        <v>412.03</v>
      </c>
      <c r="I88" s="12">
        <v>521.6</v>
      </c>
      <c r="J88" s="12">
        <f t="shared" ref="J88" si="204">H88*I88/1000</f>
        <v>214.91484800000001</v>
      </c>
      <c r="K88" s="12">
        <f t="shared" ref="K88" si="205">J88-L88</f>
        <v>214.91484800000001</v>
      </c>
      <c r="L88" s="12">
        <v>0</v>
      </c>
      <c r="M88" s="12">
        <f t="shared" si="134"/>
        <v>819.56</v>
      </c>
      <c r="N88" s="12">
        <f t="shared" si="135"/>
        <v>417.5550652</v>
      </c>
      <c r="O88" s="12">
        <f t="shared" si="136"/>
        <v>417.5550652</v>
      </c>
      <c r="P88" s="12">
        <f t="shared" si="137"/>
        <v>0</v>
      </c>
      <c r="Q88" s="12">
        <f t="shared" si="138"/>
        <v>407.53</v>
      </c>
      <c r="R88" s="12">
        <v>521.6</v>
      </c>
      <c r="S88" s="12">
        <f t="shared" ref="S88" si="206">Q88*R88/1000</f>
        <v>212.56764799999999</v>
      </c>
      <c r="T88" s="12">
        <f t="shared" ref="T88" si="207">S88-U88</f>
        <v>212.56764799999999</v>
      </c>
      <c r="U88" s="12">
        <v>0</v>
      </c>
      <c r="V88" s="12">
        <f t="shared" si="139"/>
        <v>412.03</v>
      </c>
      <c r="W88" s="12">
        <v>542.46</v>
      </c>
      <c r="X88" s="12">
        <f t="shared" ref="X88" si="208">V88*W88/1000</f>
        <v>223.50979380000001</v>
      </c>
      <c r="Y88" s="12">
        <f t="shared" ref="Y88" si="209">X88-Z88</f>
        <v>223.50979380000001</v>
      </c>
      <c r="Z88" s="12">
        <v>0</v>
      </c>
      <c r="AA88" s="12">
        <f t="shared" ref="AA88" si="210">Q88+V88</f>
        <v>819.56</v>
      </c>
      <c r="AB88" s="12">
        <f t="shared" ref="AB88" si="211">S88+X88</f>
        <v>436.07744179999997</v>
      </c>
      <c r="AC88" s="12">
        <f t="shared" ref="AC88" si="212">T88+Y88</f>
        <v>436.07744179999997</v>
      </c>
      <c r="AD88" s="12">
        <f t="shared" ref="AD88" si="213">U88+Z88</f>
        <v>0</v>
      </c>
      <c r="AE88" s="12">
        <f t="shared" si="140"/>
        <v>407.53</v>
      </c>
      <c r="AF88" s="12">
        <v>542.46</v>
      </c>
      <c r="AG88" s="12">
        <f t="shared" si="141"/>
        <v>221.06872380000001</v>
      </c>
      <c r="AH88" s="12">
        <f t="shared" si="142"/>
        <v>221.06872380000001</v>
      </c>
      <c r="AI88" s="12">
        <v>0</v>
      </c>
      <c r="AJ88" s="12">
        <f t="shared" si="143"/>
        <v>412.03</v>
      </c>
      <c r="AK88" s="12">
        <v>564.16</v>
      </c>
      <c r="AL88" s="12">
        <f t="shared" si="144"/>
        <v>232.45084479999997</v>
      </c>
      <c r="AM88" s="12">
        <f t="shared" si="145"/>
        <v>232.45084479999997</v>
      </c>
      <c r="AN88" s="12">
        <v>0</v>
      </c>
      <c r="AO88" s="12">
        <f t="shared" si="146"/>
        <v>819.56</v>
      </c>
      <c r="AP88" s="12">
        <f t="shared" si="147"/>
        <v>453.51956859999996</v>
      </c>
      <c r="AQ88" s="12">
        <f t="shared" si="148"/>
        <v>453.51956859999996</v>
      </c>
      <c r="AR88" s="12">
        <f t="shared" si="149"/>
        <v>0</v>
      </c>
    </row>
    <row r="89" spans="1:44" s="13" customFormat="1" ht="30.75" hidden="1" customHeight="1" x14ac:dyDescent="0.25">
      <c r="A89" s="11" t="s">
        <v>52</v>
      </c>
      <c r="B89" s="4" t="s">
        <v>57</v>
      </c>
      <c r="C89" s="12">
        <v>42.24</v>
      </c>
      <c r="D89" s="12">
        <v>497.24</v>
      </c>
      <c r="E89" s="12">
        <f t="shared" ref="E89:E97" si="214">C89*D89/1000</f>
        <v>21.003417600000002</v>
      </c>
      <c r="F89" s="12">
        <f t="shared" ref="F89:F93" si="215">E89-G89</f>
        <v>21.003417600000002</v>
      </c>
      <c r="G89" s="12">
        <v>0</v>
      </c>
      <c r="H89" s="12">
        <v>42.24</v>
      </c>
      <c r="I89" s="12">
        <v>521.6</v>
      </c>
      <c r="J89" s="12">
        <f t="shared" ref="J89:J97" si="216">H89*I89/1000</f>
        <v>22.032384</v>
      </c>
      <c r="K89" s="12">
        <f t="shared" ref="K89:K93" si="217">J89-L89</f>
        <v>22.032384</v>
      </c>
      <c r="L89" s="12">
        <v>0</v>
      </c>
      <c r="M89" s="12">
        <f t="shared" si="134"/>
        <v>84.48</v>
      </c>
      <c r="N89" s="12">
        <f t="shared" si="135"/>
        <v>43.035801599999999</v>
      </c>
      <c r="O89" s="12">
        <f t="shared" si="136"/>
        <v>43.035801599999999</v>
      </c>
      <c r="P89" s="12">
        <f t="shared" si="137"/>
        <v>0</v>
      </c>
      <c r="Q89" s="12">
        <f t="shared" si="138"/>
        <v>42.24</v>
      </c>
      <c r="R89" s="12">
        <v>521.6</v>
      </c>
      <c r="S89" s="12">
        <f t="shared" ref="S89:S97" si="218">Q89*R89/1000</f>
        <v>22.032384</v>
      </c>
      <c r="T89" s="12">
        <f t="shared" ref="T89:T93" si="219">S89-U89</f>
        <v>22.032384</v>
      </c>
      <c r="U89" s="12">
        <v>0</v>
      </c>
      <c r="V89" s="12">
        <f t="shared" si="139"/>
        <v>42.24</v>
      </c>
      <c r="W89" s="12">
        <v>542.46</v>
      </c>
      <c r="X89" s="12">
        <f t="shared" ref="X89:X97" si="220">V89*W89/1000</f>
        <v>22.913510400000003</v>
      </c>
      <c r="Y89" s="12">
        <f t="shared" ref="Y89:Y93" si="221">X89-Z89</f>
        <v>22.913510400000003</v>
      </c>
      <c r="Z89" s="12">
        <v>0</v>
      </c>
      <c r="AA89" s="12">
        <f t="shared" ref="AA89:AA93" si="222">Q89+V89</f>
        <v>84.48</v>
      </c>
      <c r="AB89" s="12">
        <f t="shared" ref="AB89:AD93" si="223">S89+X89</f>
        <v>44.9458944</v>
      </c>
      <c r="AC89" s="12">
        <f t="shared" si="223"/>
        <v>44.9458944</v>
      </c>
      <c r="AD89" s="12">
        <f t="shared" si="223"/>
        <v>0</v>
      </c>
      <c r="AE89" s="12">
        <f t="shared" si="140"/>
        <v>42.24</v>
      </c>
      <c r="AF89" s="12">
        <v>542.46</v>
      </c>
      <c r="AG89" s="12">
        <f t="shared" si="141"/>
        <v>22.913510400000003</v>
      </c>
      <c r="AH89" s="12">
        <f t="shared" si="142"/>
        <v>22.913510400000003</v>
      </c>
      <c r="AI89" s="12">
        <v>0</v>
      </c>
      <c r="AJ89" s="12">
        <f t="shared" si="143"/>
        <v>42.24</v>
      </c>
      <c r="AK89" s="12">
        <v>564.16</v>
      </c>
      <c r="AL89" s="12">
        <f t="shared" si="144"/>
        <v>23.8301184</v>
      </c>
      <c r="AM89" s="12">
        <f t="shared" si="145"/>
        <v>23.8301184</v>
      </c>
      <c r="AN89" s="12">
        <v>0</v>
      </c>
      <c r="AO89" s="12">
        <f t="shared" si="146"/>
        <v>84.48</v>
      </c>
      <c r="AP89" s="12">
        <f t="shared" si="147"/>
        <v>46.743628800000003</v>
      </c>
      <c r="AQ89" s="12">
        <f t="shared" si="148"/>
        <v>46.743628800000003</v>
      </c>
      <c r="AR89" s="12">
        <f t="shared" si="149"/>
        <v>0</v>
      </c>
    </row>
    <row r="90" spans="1:44" s="13" customFormat="1" ht="35.450000000000003" customHeight="1" x14ac:dyDescent="0.25">
      <c r="A90" s="11" t="s">
        <v>53</v>
      </c>
      <c r="B90" s="4" t="s">
        <v>186</v>
      </c>
      <c r="C90" s="12">
        <f>C91+C92</f>
        <v>56.24</v>
      </c>
      <c r="D90" s="12"/>
      <c r="E90" s="12">
        <f t="shared" ref="E90:AR90" si="224">E91+E92</f>
        <v>27.964777600000005</v>
      </c>
      <c r="F90" s="12">
        <f t="shared" si="224"/>
        <v>27.964777600000005</v>
      </c>
      <c r="G90" s="12">
        <f t="shared" si="224"/>
        <v>0</v>
      </c>
      <c r="H90" s="12">
        <f t="shared" si="224"/>
        <v>58.375</v>
      </c>
      <c r="I90" s="12"/>
      <c r="J90" s="12">
        <f t="shared" si="224"/>
        <v>30.448399999999999</v>
      </c>
      <c r="K90" s="12">
        <f t="shared" si="224"/>
        <v>30.448399999999999</v>
      </c>
      <c r="L90" s="12">
        <f t="shared" si="224"/>
        <v>0</v>
      </c>
      <c r="M90" s="12">
        <f t="shared" si="224"/>
        <v>114.61500000000001</v>
      </c>
      <c r="N90" s="12">
        <f t="shared" si="224"/>
        <v>58.413177600000004</v>
      </c>
      <c r="O90" s="12">
        <f t="shared" si="224"/>
        <v>58.413177600000004</v>
      </c>
      <c r="P90" s="12">
        <f t="shared" si="224"/>
        <v>0</v>
      </c>
      <c r="Q90" s="12">
        <f t="shared" si="224"/>
        <v>58.35</v>
      </c>
      <c r="R90" s="12"/>
      <c r="S90" s="12">
        <f t="shared" si="224"/>
        <v>30.435359999999999</v>
      </c>
      <c r="T90" s="12">
        <f t="shared" si="224"/>
        <v>30.435359999999999</v>
      </c>
      <c r="U90" s="12">
        <f t="shared" si="224"/>
        <v>0</v>
      </c>
      <c r="V90" s="12">
        <f t="shared" si="224"/>
        <v>58.375</v>
      </c>
      <c r="W90" s="12"/>
      <c r="X90" s="12">
        <f t="shared" si="224"/>
        <v>31.666102500000001</v>
      </c>
      <c r="Y90" s="12">
        <f t="shared" si="224"/>
        <v>31.666102500000001</v>
      </c>
      <c r="Z90" s="12">
        <f t="shared" si="224"/>
        <v>0</v>
      </c>
      <c r="AA90" s="12">
        <f t="shared" si="224"/>
        <v>116.72499999999999</v>
      </c>
      <c r="AB90" s="12">
        <f t="shared" si="224"/>
        <v>62.101462499999997</v>
      </c>
      <c r="AC90" s="12">
        <f t="shared" si="224"/>
        <v>62.101462499999997</v>
      </c>
      <c r="AD90" s="12">
        <f t="shared" si="224"/>
        <v>0</v>
      </c>
      <c r="AE90" s="12">
        <f t="shared" si="224"/>
        <v>58.35</v>
      </c>
      <c r="AF90" s="12"/>
      <c r="AG90" s="12">
        <f t="shared" si="224"/>
        <v>31.652541000000003</v>
      </c>
      <c r="AH90" s="12">
        <f t="shared" si="224"/>
        <v>31.652541000000003</v>
      </c>
      <c r="AI90" s="12">
        <f t="shared" si="224"/>
        <v>0</v>
      </c>
      <c r="AJ90" s="12">
        <f t="shared" si="224"/>
        <v>58.375</v>
      </c>
      <c r="AK90" s="12"/>
      <c r="AL90" s="12">
        <f t="shared" si="224"/>
        <v>32.932839999999999</v>
      </c>
      <c r="AM90" s="12">
        <f t="shared" si="224"/>
        <v>32.932839999999999</v>
      </c>
      <c r="AN90" s="12">
        <f t="shared" si="224"/>
        <v>0</v>
      </c>
      <c r="AO90" s="12">
        <f t="shared" si="224"/>
        <v>116.72499999999999</v>
      </c>
      <c r="AP90" s="12">
        <f t="shared" si="224"/>
        <v>64.585380999999998</v>
      </c>
      <c r="AQ90" s="12">
        <f t="shared" si="224"/>
        <v>64.585380999999998</v>
      </c>
      <c r="AR90" s="12">
        <f t="shared" si="224"/>
        <v>0</v>
      </c>
    </row>
    <row r="91" spans="1:44" ht="22.9" customHeight="1" x14ac:dyDescent="0.25">
      <c r="A91" s="14"/>
      <c r="B91" s="24" t="s">
        <v>183</v>
      </c>
      <c r="C91" s="16">
        <v>49.92</v>
      </c>
      <c r="D91" s="16">
        <v>497.24</v>
      </c>
      <c r="E91" s="16">
        <f t="shared" ref="E91:E92" si="225">C91*D91/1000</f>
        <v>24.822220800000004</v>
      </c>
      <c r="F91" s="16">
        <f t="shared" ref="F91:F92" si="226">E91-G91</f>
        <v>24.822220800000004</v>
      </c>
      <c r="G91" s="16">
        <v>0</v>
      </c>
      <c r="H91" s="16">
        <v>49.92</v>
      </c>
      <c r="I91" s="16">
        <v>521.6</v>
      </c>
      <c r="J91" s="16">
        <f t="shared" ref="J91:J92" si="227">H91*I91/1000</f>
        <v>26.038271999999999</v>
      </c>
      <c r="K91" s="16">
        <f t="shared" ref="K91:K92" si="228">J91-L91</f>
        <v>26.038271999999999</v>
      </c>
      <c r="L91" s="16">
        <v>0</v>
      </c>
      <c r="M91" s="16">
        <f t="shared" ref="M91:M92" si="229">C91+H91</f>
        <v>99.84</v>
      </c>
      <c r="N91" s="16">
        <f t="shared" ref="N91:N92" si="230">E91+J91</f>
        <v>50.860492800000003</v>
      </c>
      <c r="O91" s="16">
        <f t="shared" ref="O91:O92" si="231">F91+K91</f>
        <v>50.860492800000003</v>
      </c>
      <c r="P91" s="16">
        <f t="shared" ref="P91:P92" si="232">G91+L91</f>
        <v>0</v>
      </c>
      <c r="Q91" s="16">
        <f t="shared" ref="Q91" si="233">C91</f>
        <v>49.92</v>
      </c>
      <c r="R91" s="16">
        <v>521.6</v>
      </c>
      <c r="S91" s="16">
        <f t="shared" ref="S91:S92" si="234">Q91*R91/1000</f>
        <v>26.038271999999999</v>
      </c>
      <c r="T91" s="16">
        <f t="shared" ref="T91:T92" si="235">S91-U91</f>
        <v>26.038271999999999</v>
      </c>
      <c r="U91" s="16">
        <v>0</v>
      </c>
      <c r="V91" s="16">
        <f t="shared" ref="V91:V92" si="236">H91</f>
        <v>49.92</v>
      </c>
      <c r="W91" s="16">
        <v>542.46</v>
      </c>
      <c r="X91" s="16">
        <f t="shared" ref="X91:X92" si="237">V91*W91/1000</f>
        <v>27.079603200000001</v>
      </c>
      <c r="Y91" s="16">
        <f t="shared" ref="Y91:Y92" si="238">X91-Z91</f>
        <v>27.079603200000001</v>
      </c>
      <c r="Z91" s="16">
        <v>0</v>
      </c>
      <c r="AA91" s="16">
        <f t="shared" ref="AA91:AA92" si="239">Q91+V91</f>
        <v>99.84</v>
      </c>
      <c r="AB91" s="16">
        <f t="shared" ref="AB91:AB92" si="240">S91+X91</f>
        <v>53.1178752</v>
      </c>
      <c r="AC91" s="16">
        <f t="shared" ref="AC91:AC92" si="241">T91+Y91</f>
        <v>53.1178752</v>
      </c>
      <c r="AD91" s="16">
        <f t="shared" ref="AD91:AD92" si="242">U91+Z91</f>
        <v>0</v>
      </c>
      <c r="AE91" s="16">
        <f t="shared" ref="AE91" si="243">C91</f>
        <v>49.92</v>
      </c>
      <c r="AF91" s="16">
        <v>542.46</v>
      </c>
      <c r="AG91" s="16">
        <f t="shared" ref="AG91:AG92" si="244">AE91*AF91/1000</f>
        <v>27.079603200000001</v>
      </c>
      <c r="AH91" s="16">
        <f t="shared" ref="AH91:AH92" si="245">AG91-AI91</f>
        <v>27.079603200000001</v>
      </c>
      <c r="AI91" s="16">
        <v>0</v>
      </c>
      <c r="AJ91" s="16">
        <f t="shared" ref="AJ91:AJ92" si="246">H91</f>
        <v>49.92</v>
      </c>
      <c r="AK91" s="16">
        <v>564.16</v>
      </c>
      <c r="AL91" s="16">
        <f t="shared" ref="AL91:AL92" si="247">AJ91*AK91/1000</f>
        <v>28.162867200000001</v>
      </c>
      <c r="AM91" s="16">
        <f t="shared" ref="AM91:AM92" si="248">AL91-AN91</f>
        <v>28.162867200000001</v>
      </c>
      <c r="AN91" s="16">
        <v>0</v>
      </c>
      <c r="AO91" s="16">
        <f t="shared" ref="AO91:AO92" si="249">AE91+AJ91</f>
        <v>99.84</v>
      </c>
      <c r="AP91" s="16">
        <f t="shared" ref="AP91:AP92" si="250">AG91+AL91</f>
        <v>55.242470400000002</v>
      </c>
      <c r="AQ91" s="16">
        <f t="shared" ref="AQ91:AQ92" si="251">AH91+AM91</f>
        <v>55.242470400000002</v>
      </c>
      <c r="AR91" s="16">
        <f t="shared" ref="AR91:AR92" si="252">AI91+AN91</f>
        <v>0</v>
      </c>
    </row>
    <row r="92" spans="1:44" ht="22.9" customHeight="1" x14ac:dyDescent="0.25">
      <c r="A92" s="14"/>
      <c r="B92" s="24" t="s">
        <v>184</v>
      </c>
      <c r="C92" s="16">
        <v>6.32</v>
      </c>
      <c r="D92" s="16">
        <v>497.24</v>
      </c>
      <c r="E92" s="16">
        <f t="shared" si="225"/>
        <v>3.1425568000000004</v>
      </c>
      <c r="F92" s="16">
        <f t="shared" si="226"/>
        <v>3.1425568000000004</v>
      </c>
      <c r="G92" s="16">
        <v>0</v>
      </c>
      <c r="H92" s="16">
        <v>8.4550000000000001</v>
      </c>
      <c r="I92" s="16">
        <v>521.6</v>
      </c>
      <c r="J92" s="16">
        <f t="shared" si="227"/>
        <v>4.4101280000000003</v>
      </c>
      <c r="K92" s="16">
        <f t="shared" si="228"/>
        <v>4.4101280000000003</v>
      </c>
      <c r="L92" s="16">
        <v>0</v>
      </c>
      <c r="M92" s="16">
        <f t="shared" si="229"/>
        <v>14.775</v>
      </c>
      <c r="N92" s="16">
        <f t="shared" si="230"/>
        <v>7.5526848000000006</v>
      </c>
      <c r="O92" s="16">
        <f t="shared" si="231"/>
        <v>7.5526848000000006</v>
      </c>
      <c r="P92" s="16">
        <f t="shared" si="232"/>
        <v>0</v>
      </c>
      <c r="Q92" s="16">
        <v>8.43</v>
      </c>
      <c r="R92" s="16">
        <v>521.6</v>
      </c>
      <c r="S92" s="16">
        <f t="shared" si="234"/>
        <v>4.3970880000000001</v>
      </c>
      <c r="T92" s="16">
        <f t="shared" si="235"/>
        <v>4.3970880000000001</v>
      </c>
      <c r="U92" s="16">
        <v>0</v>
      </c>
      <c r="V92" s="16">
        <f t="shared" si="236"/>
        <v>8.4550000000000001</v>
      </c>
      <c r="W92" s="16">
        <v>542.46</v>
      </c>
      <c r="X92" s="16">
        <f t="shared" si="237"/>
        <v>4.5864993000000007</v>
      </c>
      <c r="Y92" s="16">
        <f t="shared" si="238"/>
        <v>4.5864993000000007</v>
      </c>
      <c r="Z92" s="16">
        <v>0</v>
      </c>
      <c r="AA92" s="16">
        <f t="shared" si="239"/>
        <v>16.884999999999998</v>
      </c>
      <c r="AB92" s="16">
        <f t="shared" si="240"/>
        <v>8.9835872999999999</v>
      </c>
      <c r="AC92" s="16">
        <f t="shared" si="241"/>
        <v>8.9835872999999999</v>
      </c>
      <c r="AD92" s="16">
        <f t="shared" si="242"/>
        <v>0</v>
      </c>
      <c r="AE92" s="16">
        <v>8.43</v>
      </c>
      <c r="AF92" s="16">
        <v>542.46</v>
      </c>
      <c r="AG92" s="16">
        <f t="shared" si="244"/>
        <v>4.5729378000000009</v>
      </c>
      <c r="AH92" s="16">
        <f t="shared" si="245"/>
        <v>4.5729378000000009</v>
      </c>
      <c r="AI92" s="16">
        <v>0</v>
      </c>
      <c r="AJ92" s="16">
        <f t="shared" si="246"/>
        <v>8.4550000000000001</v>
      </c>
      <c r="AK92" s="16">
        <v>564.16</v>
      </c>
      <c r="AL92" s="16">
        <f t="shared" si="247"/>
        <v>4.7699727999999997</v>
      </c>
      <c r="AM92" s="16">
        <f t="shared" si="248"/>
        <v>4.7699727999999997</v>
      </c>
      <c r="AN92" s="16">
        <v>0</v>
      </c>
      <c r="AO92" s="16">
        <f t="shared" si="249"/>
        <v>16.884999999999998</v>
      </c>
      <c r="AP92" s="16">
        <f t="shared" si="250"/>
        <v>9.3429105999999997</v>
      </c>
      <c r="AQ92" s="16">
        <f t="shared" si="251"/>
        <v>9.3429105999999997</v>
      </c>
      <c r="AR92" s="16">
        <f t="shared" si="252"/>
        <v>0</v>
      </c>
    </row>
    <row r="93" spans="1:44" s="13" customFormat="1" hidden="1" x14ac:dyDescent="0.25">
      <c r="A93" s="11" t="s">
        <v>54</v>
      </c>
      <c r="B93" s="4" t="s">
        <v>45</v>
      </c>
      <c r="C93" s="12">
        <v>81</v>
      </c>
      <c r="D93" s="12">
        <v>497.24</v>
      </c>
      <c r="E93" s="28">
        <f t="shared" si="214"/>
        <v>40.276440000000001</v>
      </c>
      <c r="F93" s="28">
        <f t="shared" si="215"/>
        <v>40.276440000000001</v>
      </c>
      <c r="G93" s="28">
        <v>0</v>
      </c>
      <c r="H93" s="12">
        <v>90</v>
      </c>
      <c r="I93" s="12">
        <v>521.6</v>
      </c>
      <c r="J93" s="12">
        <f t="shared" si="216"/>
        <v>46.944000000000003</v>
      </c>
      <c r="K93" s="12">
        <f t="shared" si="217"/>
        <v>46.944000000000003</v>
      </c>
      <c r="L93" s="12">
        <v>0</v>
      </c>
      <c r="M93" s="12">
        <f t="shared" si="134"/>
        <v>171</v>
      </c>
      <c r="N93" s="12">
        <f t="shared" si="135"/>
        <v>87.220439999999996</v>
      </c>
      <c r="O93" s="12">
        <f t="shared" si="136"/>
        <v>87.220439999999996</v>
      </c>
      <c r="P93" s="12">
        <f t="shared" si="137"/>
        <v>0</v>
      </c>
      <c r="Q93" s="12">
        <f t="shared" si="138"/>
        <v>81</v>
      </c>
      <c r="R93" s="12">
        <v>521.6</v>
      </c>
      <c r="S93" s="12">
        <f t="shared" si="218"/>
        <v>42.249600000000001</v>
      </c>
      <c r="T93" s="12">
        <f t="shared" si="219"/>
        <v>42.249600000000001</v>
      </c>
      <c r="U93" s="12">
        <v>0</v>
      </c>
      <c r="V93" s="12">
        <f t="shared" si="139"/>
        <v>90</v>
      </c>
      <c r="W93" s="12">
        <v>542.46</v>
      </c>
      <c r="X93" s="12">
        <f t="shared" si="220"/>
        <v>48.821400000000004</v>
      </c>
      <c r="Y93" s="12">
        <f t="shared" si="221"/>
        <v>48.821400000000004</v>
      </c>
      <c r="Z93" s="12">
        <v>0</v>
      </c>
      <c r="AA93" s="12">
        <f t="shared" si="222"/>
        <v>171</v>
      </c>
      <c r="AB93" s="12">
        <f t="shared" si="223"/>
        <v>91.070999999999998</v>
      </c>
      <c r="AC93" s="12">
        <f t="shared" si="223"/>
        <v>91.070999999999998</v>
      </c>
      <c r="AD93" s="12">
        <f t="shared" si="223"/>
        <v>0</v>
      </c>
      <c r="AE93" s="12">
        <f t="shared" si="140"/>
        <v>81</v>
      </c>
      <c r="AF93" s="12">
        <v>542.46</v>
      </c>
      <c r="AG93" s="12">
        <f t="shared" si="141"/>
        <v>43.939260000000004</v>
      </c>
      <c r="AH93" s="12">
        <f t="shared" si="142"/>
        <v>43.939260000000004</v>
      </c>
      <c r="AI93" s="12">
        <v>0</v>
      </c>
      <c r="AJ93" s="12">
        <f t="shared" si="143"/>
        <v>90</v>
      </c>
      <c r="AK93" s="12">
        <v>564.16</v>
      </c>
      <c r="AL93" s="12">
        <f t="shared" si="144"/>
        <v>50.774399999999993</v>
      </c>
      <c r="AM93" s="12">
        <f t="shared" si="145"/>
        <v>50.774399999999993</v>
      </c>
      <c r="AN93" s="12">
        <v>0</v>
      </c>
      <c r="AO93" s="12">
        <f t="shared" si="146"/>
        <v>171</v>
      </c>
      <c r="AP93" s="12">
        <f t="shared" si="147"/>
        <v>94.713660000000004</v>
      </c>
      <c r="AQ93" s="12">
        <f t="shared" si="148"/>
        <v>94.713660000000004</v>
      </c>
      <c r="AR93" s="12">
        <f t="shared" si="149"/>
        <v>0</v>
      </c>
    </row>
    <row r="94" spans="1:44" s="13" customFormat="1" ht="31.5" hidden="1" x14ac:dyDescent="0.25">
      <c r="A94" s="11" t="s">
        <v>55</v>
      </c>
      <c r="B94" s="22" t="s">
        <v>46</v>
      </c>
      <c r="C94" s="12">
        <f t="shared" ref="C94:AD94" si="253">C95+C96</f>
        <v>58.5</v>
      </c>
      <c r="D94" s="12"/>
      <c r="E94" s="12">
        <f t="shared" si="253"/>
        <v>29.088540000000002</v>
      </c>
      <c r="F94" s="12">
        <f t="shared" si="253"/>
        <v>9.69618</v>
      </c>
      <c r="G94" s="12">
        <f t="shared" si="253"/>
        <v>19.39236</v>
      </c>
      <c r="H94" s="12">
        <f t="shared" si="253"/>
        <v>58.5</v>
      </c>
      <c r="I94" s="12"/>
      <c r="J94" s="12">
        <f t="shared" si="253"/>
        <v>30.513600000000004</v>
      </c>
      <c r="K94" s="12">
        <f t="shared" si="253"/>
        <v>10.171200000000001</v>
      </c>
      <c r="L94" s="12">
        <f t="shared" si="253"/>
        <v>20.342400000000001</v>
      </c>
      <c r="M94" s="12">
        <f t="shared" si="253"/>
        <v>117</v>
      </c>
      <c r="N94" s="12">
        <f t="shared" si="253"/>
        <v>59.602140000000006</v>
      </c>
      <c r="O94" s="12">
        <f t="shared" si="253"/>
        <v>19.867380000000001</v>
      </c>
      <c r="P94" s="12">
        <f t="shared" si="253"/>
        <v>39.734760000000001</v>
      </c>
      <c r="Q94" s="12">
        <f t="shared" si="253"/>
        <v>58.5</v>
      </c>
      <c r="R94" s="12"/>
      <c r="S94" s="12">
        <f t="shared" si="253"/>
        <v>30.513600000000004</v>
      </c>
      <c r="T94" s="12">
        <f t="shared" si="253"/>
        <v>10.171200000000001</v>
      </c>
      <c r="U94" s="12">
        <f t="shared" si="253"/>
        <v>20.342400000000001</v>
      </c>
      <c r="V94" s="12">
        <f t="shared" si="253"/>
        <v>58.5</v>
      </c>
      <c r="W94" s="12"/>
      <c r="X94" s="12">
        <f t="shared" si="253"/>
        <v>31.733910000000002</v>
      </c>
      <c r="Y94" s="12">
        <f t="shared" si="253"/>
        <v>10.577970000000001</v>
      </c>
      <c r="Z94" s="12">
        <f t="shared" si="253"/>
        <v>21.155940000000001</v>
      </c>
      <c r="AA94" s="12">
        <f t="shared" si="253"/>
        <v>117</v>
      </c>
      <c r="AB94" s="12">
        <f t="shared" si="253"/>
        <v>62.247509999999998</v>
      </c>
      <c r="AC94" s="12">
        <f t="shared" si="253"/>
        <v>20.749169999999999</v>
      </c>
      <c r="AD94" s="12">
        <f t="shared" si="253"/>
        <v>41.498339999999999</v>
      </c>
      <c r="AE94" s="12">
        <f t="shared" ref="AE94" si="254">AE95+AE96</f>
        <v>58.5</v>
      </c>
      <c r="AF94" s="12"/>
      <c r="AG94" s="12">
        <f t="shared" ref="AG94:AJ94" si="255">AG95+AG96</f>
        <v>31.733910000000002</v>
      </c>
      <c r="AH94" s="12">
        <f t="shared" si="255"/>
        <v>10.577970000000001</v>
      </c>
      <c r="AI94" s="12">
        <f t="shared" si="255"/>
        <v>21.155940000000001</v>
      </c>
      <c r="AJ94" s="12">
        <f t="shared" si="255"/>
        <v>58.5</v>
      </c>
      <c r="AK94" s="12"/>
      <c r="AL94" s="12">
        <f t="shared" ref="AL94:AR94" si="256">AL95+AL96</f>
        <v>33.003359999999994</v>
      </c>
      <c r="AM94" s="12">
        <f t="shared" si="256"/>
        <v>11.001119999999998</v>
      </c>
      <c r="AN94" s="12">
        <f t="shared" si="256"/>
        <v>22.002239999999997</v>
      </c>
      <c r="AO94" s="12">
        <f t="shared" si="256"/>
        <v>117</v>
      </c>
      <c r="AP94" s="12">
        <f t="shared" si="256"/>
        <v>64.737269999999995</v>
      </c>
      <c r="AQ94" s="12">
        <f t="shared" si="256"/>
        <v>21.579090000000001</v>
      </c>
      <c r="AR94" s="12">
        <f t="shared" si="256"/>
        <v>43.158180000000002</v>
      </c>
    </row>
    <row r="95" spans="1:44" hidden="1" x14ac:dyDescent="0.25">
      <c r="A95" s="14"/>
      <c r="B95" s="23" t="s">
        <v>152</v>
      </c>
      <c r="C95" s="16">
        <v>19.5</v>
      </c>
      <c r="D95" s="16">
        <v>497.24</v>
      </c>
      <c r="E95" s="29">
        <f t="shared" ref="E95:E96" si="257">C95*D95/1000</f>
        <v>9.69618</v>
      </c>
      <c r="F95" s="29">
        <f t="shared" ref="F95:F96" si="258">E95-G95</f>
        <v>9.69618</v>
      </c>
      <c r="G95" s="29">
        <v>0</v>
      </c>
      <c r="H95" s="16">
        <v>19.5</v>
      </c>
      <c r="I95" s="16">
        <v>521.6</v>
      </c>
      <c r="J95" s="16">
        <f t="shared" ref="J95:J96" si="259">H95*I95/1000</f>
        <v>10.171200000000001</v>
      </c>
      <c r="K95" s="16">
        <f t="shared" ref="K95:K96" si="260">J95-L95</f>
        <v>10.171200000000001</v>
      </c>
      <c r="L95" s="16">
        <v>0</v>
      </c>
      <c r="M95" s="16">
        <f>C95+H95</f>
        <v>39</v>
      </c>
      <c r="N95" s="16">
        <f t="shared" ref="N95:P97" si="261">E95+J95</f>
        <v>19.867380000000001</v>
      </c>
      <c r="O95" s="16">
        <f t="shared" si="261"/>
        <v>19.867380000000001</v>
      </c>
      <c r="P95" s="16">
        <f t="shared" si="261"/>
        <v>0</v>
      </c>
      <c r="Q95" s="16">
        <f t="shared" si="138"/>
        <v>19.5</v>
      </c>
      <c r="R95" s="16">
        <v>521.6</v>
      </c>
      <c r="S95" s="16">
        <f t="shared" ref="S95:S96" si="262">Q95*R95/1000</f>
        <v>10.171200000000001</v>
      </c>
      <c r="T95" s="16">
        <f t="shared" ref="T95:T97" si="263">S95-U95</f>
        <v>10.171200000000001</v>
      </c>
      <c r="U95" s="16">
        <v>0</v>
      </c>
      <c r="V95" s="16">
        <f t="shared" ref="V95:V96" si="264">H95</f>
        <v>19.5</v>
      </c>
      <c r="W95" s="16">
        <v>542.46</v>
      </c>
      <c r="X95" s="16">
        <f t="shared" ref="X95:X96" si="265">V95*W95/1000</f>
        <v>10.577970000000001</v>
      </c>
      <c r="Y95" s="16">
        <f t="shared" ref="Y95:Y97" si="266">X95-Z95</f>
        <v>10.577970000000001</v>
      </c>
      <c r="Z95" s="16">
        <v>0</v>
      </c>
      <c r="AA95" s="16">
        <f t="shared" ref="AA95:AA96" si="267">Q95+V95</f>
        <v>39</v>
      </c>
      <c r="AB95" s="16">
        <f t="shared" ref="AB95:AD97" si="268">S95+X95</f>
        <v>20.749169999999999</v>
      </c>
      <c r="AC95" s="16">
        <f t="shared" si="268"/>
        <v>20.749169999999999</v>
      </c>
      <c r="AD95" s="16">
        <f t="shared" si="268"/>
        <v>0</v>
      </c>
      <c r="AE95" s="16">
        <f t="shared" ref="AE95:AE97" si="269">C95</f>
        <v>19.5</v>
      </c>
      <c r="AF95" s="16">
        <v>542.46</v>
      </c>
      <c r="AG95" s="16">
        <f t="shared" ref="AG95:AG97" si="270">AE95*AF95/1000</f>
        <v>10.577970000000001</v>
      </c>
      <c r="AH95" s="16">
        <f t="shared" ref="AH95:AH97" si="271">AG95-AI95</f>
        <v>10.577970000000001</v>
      </c>
      <c r="AI95" s="16">
        <v>0</v>
      </c>
      <c r="AJ95" s="16">
        <f t="shared" ref="AJ95:AJ97" si="272">H95</f>
        <v>19.5</v>
      </c>
      <c r="AK95" s="16">
        <v>564.16</v>
      </c>
      <c r="AL95" s="16">
        <f t="shared" ref="AL95:AL97" si="273">AJ95*AK95/1000</f>
        <v>11.001119999999998</v>
      </c>
      <c r="AM95" s="16">
        <f t="shared" ref="AM95:AM97" si="274">AL95-AN95</f>
        <v>11.001119999999998</v>
      </c>
      <c r="AN95" s="16">
        <v>0</v>
      </c>
      <c r="AO95" s="16">
        <f t="shared" ref="AO95:AO97" si="275">AE95+AJ95</f>
        <v>39</v>
      </c>
      <c r="AP95" s="16">
        <f t="shared" ref="AP95:AP97" si="276">AG95+AL95</f>
        <v>21.579090000000001</v>
      </c>
      <c r="AQ95" s="16">
        <f t="shared" ref="AQ95:AQ97" si="277">AH95+AM95</f>
        <v>21.579090000000001</v>
      </c>
      <c r="AR95" s="16">
        <f t="shared" ref="AR95:AR97" si="278">AI95+AN95</f>
        <v>0</v>
      </c>
    </row>
    <row r="96" spans="1:44" hidden="1" x14ac:dyDescent="0.25">
      <c r="A96" s="14"/>
      <c r="B96" s="23" t="s">
        <v>153</v>
      </c>
      <c r="C96" s="16">
        <v>39</v>
      </c>
      <c r="D96" s="16">
        <v>497.24</v>
      </c>
      <c r="E96" s="29">
        <f t="shared" si="257"/>
        <v>19.39236</v>
      </c>
      <c r="F96" s="29">
        <f t="shared" si="258"/>
        <v>0</v>
      </c>
      <c r="G96" s="29">
        <f>E96</f>
        <v>19.39236</v>
      </c>
      <c r="H96" s="16">
        <v>39</v>
      </c>
      <c r="I96" s="16">
        <v>521.6</v>
      </c>
      <c r="J96" s="16">
        <f t="shared" si="259"/>
        <v>20.342400000000001</v>
      </c>
      <c r="K96" s="16">
        <f t="shared" si="260"/>
        <v>0</v>
      </c>
      <c r="L96" s="16">
        <f>J96</f>
        <v>20.342400000000001</v>
      </c>
      <c r="M96" s="16">
        <f>C96+H96</f>
        <v>78</v>
      </c>
      <c r="N96" s="16">
        <f t="shared" si="261"/>
        <v>39.734760000000001</v>
      </c>
      <c r="O96" s="16">
        <f t="shared" si="261"/>
        <v>0</v>
      </c>
      <c r="P96" s="16">
        <f t="shared" si="261"/>
        <v>39.734760000000001</v>
      </c>
      <c r="Q96" s="16">
        <f t="shared" si="138"/>
        <v>39</v>
      </c>
      <c r="R96" s="16">
        <v>521.6</v>
      </c>
      <c r="S96" s="16">
        <f t="shared" si="262"/>
        <v>20.342400000000001</v>
      </c>
      <c r="T96" s="16">
        <f t="shared" si="263"/>
        <v>0</v>
      </c>
      <c r="U96" s="16">
        <f>S96</f>
        <v>20.342400000000001</v>
      </c>
      <c r="V96" s="16">
        <f t="shared" si="264"/>
        <v>39</v>
      </c>
      <c r="W96" s="16">
        <v>542.46</v>
      </c>
      <c r="X96" s="16">
        <f t="shared" si="265"/>
        <v>21.155940000000001</v>
      </c>
      <c r="Y96" s="16">
        <f t="shared" si="266"/>
        <v>0</v>
      </c>
      <c r="Z96" s="16">
        <f>X96</f>
        <v>21.155940000000001</v>
      </c>
      <c r="AA96" s="16">
        <f t="shared" si="267"/>
        <v>78</v>
      </c>
      <c r="AB96" s="16">
        <f t="shared" si="268"/>
        <v>41.498339999999999</v>
      </c>
      <c r="AC96" s="16">
        <f t="shared" si="268"/>
        <v>0</v>
      </c>
      <c r="AD96" s="16">
        <f t="shared" si="268"/>
        <v>41.498339999999999</v>
      </c>
      <c r="AE96" s="16">
        <f t="shared" si="269"/>
        <v>39</v>
      </c>
      <c r="AF96" s="16">
        <v>542.46</v>
      </c>
      <c r="AG96" s="16">
        <f t="shared" si="270"/>
        <v>21.155940000000001</v>
      </c>
      <c r="AH96" s="16">
        <f t="shared" si="271"/>
        <v>0</v>
      </c>
      <c r="AI96" s="16">
        <f>AG96</f>
        <v>21.155940000000001</v>
      </c>
      <c r="AJ96" s="16">
        <f t="shared" si="272"/>
        <v>39</v>
      </c>
      <c r="AK96" s="16">
        <v>564.16</v>
      </c>
      <c r="AL96" s="16">
        <f t="shared" si="273"/>
        <v>22.002239999999997</v>
      </c>
      <c r="AM96" s="16">
        <f t="shared" si="274"/>
        <v>0</v>
      </c>
      <c r="AN96" s="16">
        <f>AL96</f>
        <v>22.002239999999997</v>
      </c>
      <c r="AO96" s="16">
        <f t="shared" si="275"/>
        <v>78</v>
      </c>
      <c r="AP96" s="16">
        <f t="shared" si="276"/>
        <v>43.158180000000002</v>
      </c>
      <c r="AQ96" s="16">
        <f t="shared" si="277"/>
        <v>0</v>
      </c>
      <c r="AR96" s="16">
        <f t="shared" si="278"/>
        <v>43.158180000000002</v>
      </c>
    </row>
    <row r="97" spans="1:44" s="13" customFormat="1" ht="31.5" hidden="1" x14ac:dyDescent="0.25">
      <c r="A97" s="11" t="s">
        <v>56</v>
      </c>
      <c r="B97" s="4" t="s">
        <v>157</v>
      </c>
      <c r="C97" s="12">
        <v>69</v>
      </c>
      <c r="D97" s="12">
        <v>497.24</v>
      </c>
      <c r="E97" s="12">
        <f t="shared" si="214"/>
        <v>34.309559999999998</v>
      </c>
      <c r="F97" s="12">
        <f>E97-G97</f>
        <v>32.071979999999996</v>
      </c>
      <c r="G97" s="12">
        <f>4.5*D97/1000</f>
        <v>2.2375799999999999</v>
      </c>
      <c r="H97" s="12">
        <v>81</v>
      </c>
      <c r="I97" s="12">
        <v>521.6</v>
      </c>
      <c r="J97" s="12">
        <f t="shared" si="216"/>
        <v>42.249600000000001</v>
      </c>
      <c r="K97" s="12">
        <f>J97-L97</f>
        <v>39.9024</v>
      </c>
      <c r="L97" s="12">
        <f>4.5*I97/1000</f>
        <v>2.3472000000000004</v>
      </c>
      <c r="M97" s="12">
        <f>C97+H97</f>
        <v>150</v>
      </c>
      <c r="N97" s="12">
        <f t="shared" si="261"/>
        <v>76.559159999999991</v>
      </c>
      <c r="O97" s="12">
        <f t="shared" si="261"/>
        <v>71.974379999999996</v>
      </c>
      <c r="P97" s="12">
        <f t="shared" si="261"/>
        <v>4.5847800000000003</v>
      </c>
      <c r="Q97" s="12">
        <f t="shared" si="138"/>
        <v>69</v>
      </c>
      <c r="R97" s="12">
        <v>521.6</v>
      </c>
      <c r="S97" s="12">
        <f t="shared" si="218"/>
        <v>35.990400000000001</v>
      </c>
      <c r="T97" s="12">
        <f t="shared" si="263"/>
        <v>33.6432</v>
      </c>
      <c r="U97" s="12">
        <f>4.5*R97/1000</f>
        <v>2.3472000000000004</v>
      </c>
      <c r="V97" s="12">
        <f>H97</f>
        <v>81</v>
      </c>
      <c r="W97" s="12">
        <v>542.46</v>
      </c>
      <c r="X97" s="12">
        <f t="shared" si="220"/>
        <v>43.939260000000004</v>
      </c>
      <c r="Y97" s="12">
        <f t="shared" si="266"/>
        <v>41.498190000000001</v>
      </c>
      <c r="Z97" s="12">
        <f>4.5*W97/1000</f>
        <v>2.4410700000000003</v>
      </c>
      <c r="AA97" s="12">
        <f>Q97+V97</f>
        <v>150</v>
      </c>
      <c r="AB97" s="12">
        <f t="shared" si="268"/>
        <v>79.929660000000013</v>
      </c>
      <c r="AC97" s="12">
        <f t="shared" si="268"/>
        <v>75.141390000000001</v>
      </c>
      <c r="AD97" s="12">
        <f t="shared" si="268"/>
        <v>4.7882700000000007</v>
      </c>
      <c r="AE97" s="12">
        <f t="shared" si="269"/>
        <v>69</v>
      </c>
      <c r="AF97" s="12">
        <v>542.46</v>
      </c>
      <c r="AG97" s="12">
        <f t="shared" si="270"/>
        <v>37.429740000000002</v>
      </c>
      <c r="AH97" s="12">
        <f t="shared" si="271"/>
        <v>34.988669999999999</v>
      </c>
      <c r="AI97" s="12">
        <f>4.5*AF97/1000</f>
        <v>2.4410700000000003</v>
      </c>
      <c r="AJ97" s="12">
        <f t="shared" si="272"/>
        <v>81</v>
      </c>
      <c r="AK97" s="12">
        <v>564.16</v>
      </c>
      <c r="AL97" s="12">
        <f t="shared" si="273"/>
        <v>45.696959999999997</v>
      </c>
      <c r="AM97" s="12">
        <f t="shared" si="274"/>
        <v>43.158239999999999</v>
      </c>
      <c r="AN97" s="12">
        <f>4.5*AK97/1000</f>
        <v>2.5387199999999996</v>
      </c>
      <c r="AO97" s="12">
        <f t="shared" si="275"/>
        <v>150</v>
      </c>
      <c r="AP97" s="12">
        <f t="shared" si="276"/>
        <v>83.1267</v>
      </c>
      <c r="AQ97" s="12">
        <f t="shared" si="277"/>
        <v>78.146909999999991</v>
      </c>
      <c r="AR97" s="12">
        <f t="shared" si="278"/>
        <v>4.9797899999999995</v>
      </c>
    </row>
    <row r="98" spans="1:44" s="13" customFormat="1" x14ac:dyDescent="0.25">
      <c r="A98" s="11"/>
      <c r="B98" s="5" t="s">
        <v>47</v>
      </c>
      <c r="C98" s="12">
        <f>C15+C32+C87+C88+C89+C93+C94+C97+C90</f>
        <v>12636.500000000004</v>
      </c>
      <c r="D98" s="12"/>
      <c r="E98" s="12">
        <f>E15+E32+E87+E88+E89+E93+E94+E97+E90</f>
        <v>6283.3732599999985</v>
      </c>
      <c r="F98" s="12">
        <f>F15+F32+F87+F88+F89+F93+F94+F97+F90</f>
        <v>6197.0747717999984</v>
      </c>
      <c r="G98" s="12">
        <f>G15+G32+G87+G88+G89+G93+G94+G97+G90</f>
        <v>86.298488199999994</v>
      </c>
      <c r="H98" s="12">
        <f>H15+H32+H87+H88+H89+H93+H94+H97+H90</f>
        <v>13520.760000000002</v>
      </c>
      <c r="I98" s="12"/>
      <c r="J98" s="12">
        <f t="shared" ref="J98:Q98" si="279">J15+J32+J87+J88+J89+J93+J94+J97+J90</f>
        <v>7052.4284160000016</v>
      </c>
      <c r="K98" s="12">
        <f t="shared" si="279"/>
        <v>6950.5495040000005</v>
      </c>
      <c r="L98" s="12">
        <f t="shared" si="279"/>
        <v>101.878912</v>
      </c>
      <c r="M98" s="12">
        <f t="shared" si="279"/>
        <v>26157.260000000006</v>
      </c>
      <c r="N98" s="12">
        <f t="shared" si="279"/>
        <v>13335.801675999999</v>
      </c>
      <c r="O98" s="12">
        <f t="shared" si="279"/>
        <v>13147.624275799997</v>
      </c>
      <c r="P98" s="12">
        <f t="shared" si="279"/>
        <v>188.17740019999999</v>
      </c>
      <c r="Q98" s="12">
        <f t="shared" si="279"/>
        <v>12636.500000000004</v>
      </c>
      <c r="R98" s="12"/>
      <c r="S98" s="12">
        <f>S15+S32+S87+S88+S89+S93+S94+S97+S90</f>
        <v>6591.198400000002</v>
      </c>
      <c r="T98" s="12">
        <f>T15+T32+T87+T88+T89+T93+T94+T97+T90</f>
        <v>6500.672112000002</v>
      </c>
      <c r="U98" s="12">
        <f>U15+U32+U87+U88+U89+U93+U94+U97+U90</f>
        <v>90.526287999999994</v>
      </c>
      <c r="V98" s="12">
        <f>V15+V32+V87+V88+V89+V93+V94+V97+V90</f>
        <v>13520.760000000002</v>
      </c>
      <c r="W98" s="12"/>
      <c r="X98" s="12">
        <f t="shared" ref="X98:AE98" si="280">X15+X32+X87+X88+X89+X93+X94+X97+X90</f>
        <v>7334.4714696000001</v>
      </c>
      <c r="Y98" s="12">
        <f t="shared" si="280"/>
        <v>7228.518182400001</v>
      </c>
      <c r="Z98" s="12">
        <f t="shared" si="280"/>
        <v>105.95328719999999</v>
      </c>
      <c r="AA98" s="12">
        <f t="shared" si="280"/>
        <v>26157.260000000002</v>
      </c>
      <c r="AB98" s="12">
        <f t="shared" si="280"/>
        <v>13925.669869599997</v>
      </c>
      <c r="AC98" s="12">
        <f t="shared" si="280"/>
        <v>13729.190294399998</v>
      </c>
      <c r="AD98" s="12">
        <f t="shared" si="280"/>
        <v>196.4795752</v>
      </c>
      <c r="AE98" s="12">
        <f t="shared" si="280"/>
        <v>12636.500000000004</v>
      </c>
      <c r="AF98" s="12"/>
      <c r="AG98" s="12">
        <f>AG15+AG32+AG87+AG88+AG89+AG93+AG94+AG97+AG90</f>
        <v>6854.795790000001</v>
      </c>
      <c r="AH98" s="12">
        <f>AH15+AH32+AH87+AH88+AH89+AH93+AH94+AH97+AH90</f>
        <v>6760.6491447000008</v>
      </c>
      <c r="AI98" s="12">
        <f>AI15+AI32+AI87+AI88+AI89+AI93+AI94+AI97+AI90</f>
        <v>94.146645300000003</v>
      </c>
      <c r="AJ98" s="12">
        <f>AJ15+AJ32+AJ87+AJ88+AJ89+AJ93+AJ94+AJ97+AJ90</f>
        <v>13520.760000000002</v>
      </c>
      <c r="AK98" s="12"/>
      <c r="AL98" s="12">
        <f t="shared" ref="AL98:AR98" si="281">AL15+AL32+AL87+AL88+AL89+AL93+AL94+AL97+AL90</f>
        <v>7627.8719615999989</v>
      </c>
      <c r="AM98" s="12">
        <f t="shared" si="281"/>
        <v>7517.6802303999984</v>
      </c>
      <c r="AN98" s="12">
        <f t="shared" si="281"/>
        <v>110.19173120000001</v>
      </c>
      <c r="AO98" s="12">
        <f t="shared" si="281"/>
        <v>26157.260000000002</v>
      </c>
      <c r="AP98" s="12">
        <f t="shared" si="281"/>
        <v>14482.667751600002</v>
      </c>
      <c r="AQ98" s="12">
        <f t="shared" si="281"/>
        <v>14278.3293751</v>
      </c>
      <c r="AR98" s="12">
        <f t="shared" si="281"/>
        <v>204.33837650000001</v>
      </c>
    </row>
    <row r="100" spans="1:44" x14ac:dyDescent="0.25">
      <c r="M100" s="19"/>
    </row>
    <row r="101" spans="1:44" hidden="1" x14ac:dyDescent="0.25">
      <c r="B101" s="13" t="s">
        <v>181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</row>
    <row r="102" spans="1:44" hidden="1" x14ac:dyDescent="0.25"/>
    <row r="103" spans="1:44" ht="88.15" hidden="1" customHeight="1" x14ac:dyDescent="0.25">
      <c r="A103" s="30">
        <v>1</v>
      </c>
      <c r="B103" s="17" t="s">
        <v>182</v>
      </c>
      <c r="C103" s="26">
        <v>9.44</v>
      </c>
      <c r="D103" s="16">
        <v>497.24</v>
      </c>
      <c r="E103" s="16">
        <f t="shared" ref="E103" si="282">C103*D103/1000</f>
        <v>4.6939456000000002</v>
      </c>
      <c r="F103" s="16">
        <f t="shared" ref="F103" si="283">E103-G103</f>
        <v>4.6939456000000002</v>
      </c>
      <c r="G103" s="16">
        <v>0</v>
      </c>
      <c r="H103" s="26">
        <v>10.02</v>
      </c>
      <c r="I103" s="16">
        <v>521.6</v>
      </c>
      <c r="J103" s="16">
        <f t="shared" ref="J103" si="284">H103*I103/1000</f>
        <v>5.226432</v>
      </c>
      <c r="K103" s="16">
        <f t="shared" ref="K103" si="285">J103-L103</f>
        <v>5.226432</v>
      </c>
      <c r="L103" s="16">
        <v>0</v>
      </c>
      <c r="M103" s="16">
        <f t="shared" ref="M103" si="286">C103+H103</f>
        <v>19.46</v>
      </c>
      <c r="N103" s="16">
        <f t="shared" ref="N103" si="287">E103+J103</f>
        <v>9.9203776000000001</v>
      </c>
      <c r="O103" s="16">
        <f t="shared" ref="O103" si="288">F103+K103</f>
        <v>9.9203776000000001</v>
      </c>
      <c r="P103" s="16">
        <f t="shared" ref="P103" si="289">G103+L103</f>
        <v>0</v>
      </c>
      <c r="Q103" s="26">
        <f>C103</f>
        <v>9.44</v>
      </c>
      <c r="R103" s="16">
        <v>521.6</v>
      </c>
      <c r="S103" s="16">
        <f t="shared" ref="S103" si="290">Q103*R103/1000</f>
        <v>4.9239039999999994</v>
      </c>
      <c r="T103" s="16">
        <f t="shared" ref="T103" si="291">S103-U103</f>
        <v>4.9239039999999994</v>
      </c>
      <c r="U103" s="16">
        <v>0</v>
      </c>
      <c r="V103" s="26">
        <f>H103</f>
        <v>10.02</v>
      </c>
      <c r="W103" s="16">
        <v>542.46</v>
      </c>
      <c r="X103" s="16">
        <f t="shared" ref="X103" si="292">V103*W103/1000</f>
        <v>5.4354491999999999</v>
      </c>
      <c r="Y103" s="16">
        <f t="shared" ref="Y103" si="293">X103-Z103</f>
        <v>5.4354491999999999</v>
      </c>
      <c r="Z103" s="16">
        <v>0</v>
      </c>
      <c r="AA103" s="16">
        <f t="shared" ref="AA103" si="294">Q103+V103</f>
        <v>19.46</v>
      </c>
      <c r="AB103" s="16">
        <f t="shared" ref="AB103" si="295">S103+X103</f>
        <v>10.359353199999999</v>
      </c>
      <c r="AC103" s="16">
        <f t="shared" ref="AC103" si="296">T103+Y103</f>
        <v>10.359353199999999</v>
      </c>
      <c r="AD103" s="16">
        <f t="shared" ref="AD103" si="297">U103+Z103</f>
        <v>0</v>
      </c>
      <c r="AE103" s="26">
        <f>Q103</f>
        <v>9.44</v>
      </c>
      <c r="AF103" s="16">
        <v>542.46</v>
      </c>
      <c r="AG103" s="16">
        <f t="shared" ref="AG103" si="298">AE103*AF103/1000</f>
        <v>5.1208223999999998</v>
      </c>
      <c r="AH103" s="16">
        <f t="shared" ref="AH103" si="299">AG103-AI103</f>
        <v>5.1208223999999998</v>
      </c>
      <c r="AI103" s="16">
        <v>0</v>
      </c>
      <c r="AJ103" s="26">
        <f>V103</f>
        <v>10.02</v>
      </c>
      <c r="AK103" s="16">
        <v>564.16</v>
      </c>
      <c r="AL103" s="16">
        <f t="shared" ref="AL103" si="300">AJ103*AK103/1000</f>
        <v>5.6528831999999989</v>
      </c>
      <c r="AM103" s="16">
        <f t="shared" ref="AM103" si="301">AL103-AN103</f>
        <v>5.6528831999999989</v>
      </c>
      <c r="AN103" s="16">
        <v>0</v>
      </c>
      <c r="AO103" s="16">
        <f t="shared" ref="AO103" si="302">AE103+AJ103</f>
        <v>19.46</v>
      </c>
      <c r="AP103" s="16">
        <f t="shared" ref="AP103" si="303">AG103+AL103</f>
        <v>10.7737056</v>
      </c>
      <c r="AQ103" s="16">
        <f t="shared" ref="AQ103" si="304">AH103+AM103</f>
        <v>10.7737056</v>
      </c>
      <c r="AR103" s="16">
        <f t="shared" ref="AR103" si="305">AI103+AN103</f>
        <v>0</v>
      </c>
    </row>
    <row r="104" spans="1:44" hidden="1" x14ac:dyDescent="0.25"/>
    <row r="105" spans="1:44" hidden="1" x14ac:dyDescent="0.25"/>
    <row r="106" spans="1:44" hidden="1" x14ac:dyDescent="0.25">
      <c r="C106" s="7">
        <v>12636.500000000004</v>
      </c>
      <c r="E106" s="7">
        <v>6283.3732599999985</v>
      </c>
      <c r="F106" s="7">
        <v>6197.0747717999984</v>
      </c>
      <c r="G106" s="7">
        <v>86.298488199999994</v>
      </c>
      <c r="H106" s="7">
        <v>13520.760000000002</v>
      </c>
      <c r="J106" s="7">
        <v>7052.4284160000007</v>
      </c>
      <c r="K106" s="7">
        <v>6950.5495040000005</v>
      </c>
      <c r="L106" s="7">
        <v>101.878912</v>
      </c>
      <c r="M106" s="7">
        <v>26157.260000000002</v>
      </c>
      <c r="N106" s="7">
        <v>13335.801676000001</v>
      </c>
      <c r="O106" s="7">
        <v>13147.624275799999</v>
      </c>
      <c r="P106" s="7">
        <v>188.17740019999999</v>
      </c>
      <c r="Q106" s="7">
        <v>12636.500000000004</v>
      </c>
      <c r="S106" s="7">
        <v>6591.1984000000011</v>
      </c>
      <c r="T106" s="7">
        <v>6500.672112000002</v>
      </c>
      <c r="U106" s="7">
        <v>90.526287999999994</v>
      </c>
      <c r="V106" s="7">
        <v>13520.760000000002</v>
      </c>
      <c r="X106" s="7">
        <v>7334.4714696000001</v>
      </c>
      <c r="Y106" s="7">
        <v>7228.518182400001</v>
      </c>
      <c r="Z106" s="7">
        <v>105.95328719999999</v>
      </c>
      <c r="AA106" s="7">
        <v>26157.260000000002</v>
      </c>
      <c r="AB106" s="7">
        <v>13925.669869599997</v>
      </c>
      <c r="AC106" s="7">
        <v>13729.190294399998</v>
      </c>
      <c r="AD106" s="7">
        <v>196.4795752</v>
      </c>
      <c r="AE106" s="7">
        <v>12636.500000000004</v>
      </c>
      <c r="AG106" s="7">
        <v>6854.795790000001</v>
      </c>
      <c r="AH106" s="7">
        <v>6760.6491447000008</v>
      </c>
      <c r="AI106" s="7">
        <v>94.146645300000003</v>
      </c>
      <c r="AJ106" s="7">
        <v>13520.760000000002</v>
      </c>
      <c r="AL106" s="7">
        <v>7627.871961599998</v>
      </c>
      <c r="AM106" s="7">
        <v>7517.6802303999984</v>
      </c>
      <c r="AN106" s="7">
        <v>110.19173120000001</v>
      </c>
      <c r="AO106" s="7">
        <v>26157.260000000002</v>
      </c>
      <c r="AP106" s="7">
        <v>14482.667751600002</v>
      </c>
      <c r="AQ106" s="7">
        <v>14278.3293751</v>
      </c>
      <c r="AR106" s="7">
        <v>204.33837650000001</v>
      </c>
    </row>
    <row r="107" spans="1:44" hidden="1" x14ac:dyDescent="0.25"/>
    <row r="108" spans="1:44" hidden="1" x14ac:dyDescent="0.25">
      <c r="C108" s="19">
        <f>C98-C106</f>
        <v>0</v>
      </c>
      <c r="D108" s="19">
        <f t="shared" ref="D108:AR108" si="306">D98-D106</f>
        <v>0</v>
      </c>
      <c r="E108" s="19">
        <f t="shared" si="306"/>
        <v>0</v>
      </c>
      <c r="F108" s="19">
        <f t="shared" si="306"/>
        <v>0</v>
      </c>
      <c r="G108" s="19">
        <f t="shared" si="306"/>
        <v>0</v>
      </c>
      <c r="H108" s="19">
        <f t="shared" si="306"/>
        <v>0</v>
      </c>
      <c r="I108" s="19">
        <f t="shared" si="306"/>
        <v>0</v>
      </c>
      <c r="J108" s="19">
        <f t="shared" si="306"/>
        <v>0</v>
      </c>
      <c r="K108" s="19">
        <f t="shared" si="306"/>
        <v>0</v>
      </c>
      <c r="L108" s="19">
        <f t="shared" si="306"/>
        <v>0</v>
      </c>
      <c r="M108" s="19">
        <f t="shared" si="306"/>
        <v>0</v>
      </c>
      <c r="N108" s="19">
        <f t="shared" si="306"/>
        <v>0</v>
      </c>
      <c r="O108" s="19">
        <f t="shared" si="306"/>
        <v>0</v>
      </c>
      <c r="P108" s="19">
        <f t="shared" si="306"/>
        <v>0</v>
      </c>
      <c r="Q108" s="19">
        <f t="shared" si="306"/>
        <v>0</v>
      </c>
      <c r="R108" s="19">
        <f t="shared" si="306"/>
        <v>0</v>
      </c>
      <c r="S108" s="19">
        <f t="shared" si="306"/>
        <v>0</v>
      </c>
      <c r="T108" s="19">
        <f t="shared" si="306"/>
        <v>0</v>
      </c>
      <c r="U108" s="19">
        <f t="shared" si="306"/>
        <v>0</v>
      </c>
      <c r="V108" s="19">
        <f t="shared" si="306"/>
        <v>0</v>
      </c>
      <c r="W108" s="19">
        <f t="shared" si="306"/>
        <v>0</v>
      </c>
      <c r="X108" s="19">
        <f t="shared" si="306"/>
        <v>0</v>
      </c>
      <c r="Y108" s="19">
        <f t="shared" si="306"/>
        <v>0</v>
      </c>
      <c r="Z108" s="19">
        <f t="shared" si="306"/>
        <v>0</v>
      </c>
      <c r="AA108" s="19">
        <f t="shared" si="306"/>
        <v>0</v>
      </c>
      <c r="AB108" s="19">
        <f t="shared" si="306"/>
        <v>0</v>
      </c>
      <c r="AC108" s="19">
        <f t="shared" si="306"/>
        <v>0</v>
      </c>
      <c r="AD108" s="19">
        <f t="shared" si="306"/>
        <v>0</v>
      </c>
      <c r="AE108" s="19">
        <f t="shared" si="306"/>
        <v>0</v>
      </c>
      <c r="AF108" s="19">
        <f t="shared" si="306"/>
        <v>0</v>
      </c>
      <c r="AG108" s="19">
        <f t="shared" si="306"/>
        <v>0</v>
      </c>
      <c r="AH108" s="19">
        <f t="shared" si="306"/>
        <v>0</v>
      </c>
      <c r="AI108" s="19">
        <f t="shared" si="306"/>
        <v>0</v>
      </c>
      <c r="AJ108" s="19">
        <f t="shared" si="306"/>
        <v>0</v>
      </c>
      <c r="AK108" s="19">
        <f t="shared" si="306"/>
        <v>0</v>
      </c>
      <c r="AL108" s="19">
        <f t="shared" si="306"/>
        <v>0</v>
      </c>
      <c r="AM108" s="19">
        <f t="shared" si="306"/>
        <v>0</v>
      </c>
      <c r="AN108" s="19">
        <f t="shared" si="306"/>
        <v>0</v>
      </c>
      <c r="AO108" s="19">
        <f t="shared" si="306"/>
        <v>0</v>
      </c>
      <c r="AP108" s="19">
        <f t="shared" si="306"/>
        <v>0</v>
      </c>
      <c r="AQ108" s="19">
        <f t="shared" si="306"/>
        <v>0</v>
      </c>
      <c r="AR108" s="19">
        <f t="shared" si="306"/>
        <v>0</v>
      </c>
    </row>
    <row r="109" spans="1:44" hidden="1" x14ac:dyDescent="0.25"/>
    <row r="110" spans="1:44" s="13" customFormat="1" ht="35.450000000000003" hidden="1" customHeight="1" x14ac:dyDescent="0.25">
      <c r="A110" s="11" t="s">
        <v>53</v>
      </c>
      <c r="B110" s="4" t="s">
        <v>180</v>
      </c>
      <c r="C110" s="12">
        <v>49.92</v>
      </c>
      <c r="D110" s="12">
        <v>497.24</v>
      </c>
      <c r="E110" s="12">
        <f t="shared" ref="E110" si="307">C110*D110/1000</f>
        <v>24.822220800000004</v>
      </c>
      <c r="F110" s="12">
        <f t="shared" ref="F110" si="308">E110-G110</f>
        <v>24.822220800000004</v>
      </c>
      <c r="G110" s="12">
        <v>0</v>
      </c>
      <c r="H110" s="12">
        <v>49.92</v>
      </c>
      <c r="I110" s="12">
        <v>521.6</v>
      </c>
      <c r="J110" s="12">
        <f t="shared" ref="J110" si="309">H110*I110/1000</f>
        <v>26.038271999999999</v>
      </c>
      <c r="K110" s="12">
        <f t="shared" ref="K110" si="310">J110-L110</f>
        <v>26.038271999999999</v>
      </c>
      <c r="L110" s="12">
        <v>0</v>
      </c>
      <c r="M110" s="12">
        <f t="shared" ref="M110" si="311">C110+H110</f>
        <v>99.84</v>
      </c>
      <c r="N110" s="12">
        <f t="shared" ref="N110" si="312">E110+J110</f>
        <v>50.860492800000003</v>
      </c>
      <c r="O110" s="12">
        <f t="shared" ref="O110" si="313">F110+K110</f>
        <v>50.860492800000003</v>
      </c>
      <c r="P110" s="12">
        <f t="shared" ref="P110" si="314">G110+L110</f>
        <v>0</v>
      </c>
      <c r="Q110" s="12">
        <f t="shared" ref="Q110" si="315">C110</f>
        <v>49.92</v>
      </c>
      <c r="R110" s="12">
        <v>521.6</v>
      </c>
      <c r="S110" s="12">
        <f t="shared" ref="S110" si="316">Q110*R110/1000</f>
        <v>26.038271999999999</v>
      </c>
      <c r="T110" s="12">
        <f t="shared" ref="T110" si="317">S110-U110</f>
        <v>26.038271999999999</v>
      </c>
      <c r="U110" s="12">
        <v>0</v>
      </c>
      <c r="V110" s="12">
        <f t="shared" ref="V110" si="318">H110</f>
        <v>49.92</v>
      </c>
      <c r="W110" s="12">
        <v>542.46</v>
      </c>
      <c r="X110" s="12">
        <f t="shared" ref="X110" si="319">V110*W110/1000</f>
        <v>27.079603200000001</v>
      </c>
      <c r="Y110" s="12">
        <f t="shared" ref="Y110" si="320">X110-Z110</f>
        <v>27.079603200000001</v>
      </c>
      <c r="Z110" s="12">
        <v>0</v>
      </c>
      <c r="AA110" s="12">
        <f t="shared" ref="AA110" si="321">Q110+V110</f>
        <v>99.84</v>
      </c>
      <c r="AB110" s="12">
        <f t="shared" ref="AB110" si="322">S110+X110</f>
        <v>53.1178752</v>
      </c>
      <c r="AC110" s="12">
        <f t="shared" ref="AC110" si="323">T110+Y110</f>
        <v>53.1178752</v>
      </c>
      <c r="AD110" s="12">
        <f t="shared" ref="AD110" si="324">U110+Z110</f>
        <v>0</v>
      </c>
      <c r="AE110" s="12">
        <f t="shared" ref="AE110" si="325">C110</f>
        <v>49.92</v>
      </c>
      <c r="AF110" s="12">
        <v>542.46</v>
      </c>
      <c r="AG110" s="12">
        <f t="shared" ref="AG110" si="326">AE110*AF110/1000</f>
        <v>27.079603200000001</v>
      </c>
      <c r="AH110" s="12">
        <f t="shared" ref="AH110" si="327">AG110-AI110</f>
        <v>27.079603200000001</v>
      </c>
      <c r="AI110" s="12">
        <v>0</v>
      </c>
      <c r="AJ110" s="12">
        <f t="shared" ref="AJ110" si="328">H110</f>
        <v>49.92</v>
      </c>
      <c r="AK110" s="12">
        <v>564.16</v>
      </c>
      <c r="AL110" s="12">
        <f t="shared" ref="AL110" si="329">AJ110*AK110/1000</f>
        <v>28.162867200000001</v>
      </c>
      <c r="AM110" s="12">
        <f t="shared" ref="AM110" si="330">AL110-AN110</f>
        <v>28.162867200000001</v>
      </c>
      <c r="AN110" s="12">
        <v>0</v>
      </c>
      <c r="AO110" s="12">
        <f t="shared" ref="AO110" si="331">AE110+AJ110</f>
        <v>99.84</v>
      </c>
      <c r="AP110" s="12">
        <f t="shared" ref="AP110" si="332">AG110+AL110</f>
        <v>55.242470400000002</v>
      </c>
      <c r="AQ110" s="12">
        <f t="shared" ref="AQ110" si="333">AH110+AM110</f>
        <v>55.242470400000002</v>
      </c>
      <c r="AR110" s="12">
        <f t="shared" ref="AR110" si="334">AI110+AN110</f>
        <v>0</v>
      </c>
    </row>
    <row r="111" spans="1:44" hidden="1" x14ac:dyDescent="0.25"/>
    <row r="112" spans="1:44" hidden="1" x14ac:dyDescent="0.25"/>
    <row r="113" spans="2:44" hidden="1" x14ac:dyDescent="0.25"/>
    <row r="114" spans="2:44" hidden="1" x14ac:dyDescent="0.25"/>
    <row r="115" spans="2:44" hidden="1" x14ac:dyDescent="0.25"/>
    <row r="116" spans="2:44" hidden="1" x14ac:dyDescent="0.25">
      <c r="B116" s="7" t="s">
        <v>185</v>
      </c>
      <c r="E116" s="19" t="e">
        <f>#REF!+#REF!+#REF!+'Приложение № 4'!E108</f>
        <v>#REF!</v>
      </c>
      <c r="F116" s="19" t="e">
        <f>#REF!+#REF!+#REF!+'Приложение № 4'!F108</f>
        <v>#REF!</v>
      </c>
      <c r="G116" s="19" t="e">
        <f>#REF!+#REF!+#REF!+'Приложение № 4'!G108</f>
        <v>#REF!</v>
      </c>
      <c r="H116" s="19" t="e">
        <f>#REF!+#REF!+#REF!+'Приложение № 4'!H108</f>
        <v>#REF!</v>
      </c>
      <c r="I116" s="19" t="e">
        <f>#REF!+#REF!+#REF!+'Приложение № 4'!I108</f>
        <v>#REF!</v>
      </c>
      <c r="J116" s="19" t="e">
        <f>#REF!+#REF!+#REF!+'Приложение № 4'!J108</f>
        <v>#REF!</v>
      </c>
      <c r="K116" s="19" t="e">
        <f>#REF!+#REF!+#REF!+'Приложение № 4'!K108</f>
        <v>#REF!</v>
      </c>
      <c r="L116" s="19" t="e">
        <f>#REF!+#REF!+#REF!+'Приложение № 4'!L108</f>
        <v>#REF!</v>
      </c>
      <c r="M116" s="19" t="e">
        <f>#REF!+#REF!+#REF!+'Приложение № 4'!M108</f>
        <v>#REF!</v>
      </c>
      <c r="N116" s="19" t="e">
        <f>#REF!+#REF!+#REF!+'Приложение № 4'!N108</f>
        <v>#REF!</v>
      </c>
      <c r="O116" s="19" t="e">
        <f>#REF!+#REF!+#REF!+'Приложение № 4'!O108</f>
        <v>#REF!</v>
      </c>
      <c r="P116" s="19" t="e">
        <f>#REF!+#REF!+#REF!+'Приложение № 4'!P108</f>
        <v>#REF!</v>
      </c>
      <c r="Q116" s="19" t="e">
        <f>#REF!+#REF!+#REF!+'Приложение № 4'!Q108</f>
        <v>#REF!</v>
      </c>
      <c r="R116" s="19" t="e">
        <f>#REF!+#REF!+#REF!+'Приложение № 4'!R108</f>
        <v>#REF!</v>
      </c>
      <c r="S116" s="19" t="e">
        <f>#REF!+#REF!+#REF!+'Приложение № 4'!S108</f>
        <v>#REF!</v>
      </c>
      <c r="T116" s="19" t="e">
        <f>#REF!+#REF!+#REF!+'Приложение № 4'!T108</f>
        <v>#REF!</v>
      </c>
      <c r="U116" s="19" t="e">
        <f>#REF!+#REF!+#REF!+'Приложение № 4'!U108</f>
        <v>#REF!</v>
      </c>
      <c r="V116" s="19" t="e">
        <f>#REF!+#REF!+#REF!+'Приложение № 4'!V108</f>
        <v>#REF!</v>
      </c>
      <c r="W116" s="19" t="e">
        <f>#REF!+#REF!+#REF!+'Приложение № 4'!W108</f>
        <v>#REF!</v>
      </c>
      <c r="X116" s="19" t="e">
        <f>#REF!+#REF!+#REF!+'Приложение № 4'!X108</f>
        <v>#REF!</v>
      </c>
      <c r="Y116" s="19" t="e">
        <f>#REF!+#REF!+#REF!+'Приложение № 4'!Y108</f>
        <v>#REF!</v>
      </c>
      <c r="Z116" s="19" t="e">
        <f>#REF!+#REF!+#REF!+'Приложение № 4'!Z108</f>
        <v>#REF!</v>
      </c>
      <c r="AA116" s="19" t="e">
        <f>#REF!+#REF!+#REF!+'Приложение № 4'!AA108</f>
        <v>#REF!</v>
      </c>
      <c r="AB116" s="19" t="e">
        <f>#REF!+#REF!+#REF!+'Приложение № 4'!AB108</f>
        <v>#REF!</v>
      </c>
      <c r="AC116" s="19" t="e">
        <f>#REF!+#REF!+#REF!+'Приложение № 4'!AC108</f>
        <v>#REF!</v>
      </c>
      <c r="AD116" s="19" t="e">
        <f>#REF!+#REF!+#REF!+'Приложение № 4'!AD108</f>
        <v>#REF!</v>
      </c>
      <c r="AE116" s="19" t="e">
        <f>#REF!+#REF!+#REF!+'Приложение № 4'!AE108</f>
        <v>#REF!</v>
      </c>
      <c r="AF116" s="19" t="e">
        <f>#REF!+#REF!+#REF!+'Приложение № 4'!AF108</f>
        <v>#REF!</v>
      </c>
      <c r="AG116" s="19" t="e">
        <f>#REF!+#REF!+#REF!+'Приложение № 4'!AG108</f>
        <v>#REF!</v>
      </c>
      <c r="AH116" s="19" t="e">
        <f>#REF!+#REF!+#REF!+'Приложение № 4'!AH108</f>
        <v>#REF!</v>
      </c>
      <c r="AI116" s="19" t="e">
        <f>#REF!+#REF!+#REF!+'Приложение № 4'!AI108</f>
        <v>#REF!</v>
      </c>
      <c r="AJ116" s="19" t="e">
        <f>#REF!+#REF!+#REF!+'Приложение № 4'!AJ108</f>
        <v>#REF!</v>
      </c>
      <c r="AK116" s="19" t="e">
        <f>#REF!+#REF!+#REF!+'Приложение № 4'!AK108</f>
        <v>#REF!</v>
      </c>
      <c r="AL116" s="19" t="e">
        <f>#REF!+#REF!+#REF!+'Приложение № 4'!AL108</f>
        <v>#REF!</v>
      </c>
      <c r="AM116" s="19" t="e">
        <f>#REF!+#REF!+#REF!+'Приложение № 4'!AM108</f>
        <v>#REF!</v>
      </c>
      <c r="AN116" s="19" t="e">
        <f>#REF!+#REF!+#REF!+'Приложение № 4'!AN108</f>
        <v>#REF!</v>
      </c>
      <c r="AO116" s="19" t="e">
        <f>#REF!+#REF!+#REF!+'Приложение № 4'!AO108</f>
        <v>#REF!</v>
      </c>
      <c r="AP116" s="19" t="e">
        <f>#REF!+#REF!+#REF!+'Приложение № 4'!AP108</f>
        <v>#REF!</v>
      </c>
      <c r="AQ116" s="19" t="e">
        <f>#REF!+#REF!+#REF!+'Приложение № 4'!AQ108</f>
        <v>#REF!</v>
      </c>
      <c r="AR116" s="19" t="e">
        <f>#REF!+#REF!+#REF!+'Приложение № 4'!AR108</f>
        <v>#REF!</v>
      </c>
    </row>
    <row r="117" spans="2:44" hidden="1" x14ac:dyDescent="0.25"/>
  </sheetData>
  <mergeCells count="13">
    <mergeCell ref="AE11:AI12"/>
    <mergeCell ref="AJ11:AN12"/>
    <mergeCell ref="AO11:AR12"/>
    <mergeCell ref="AA11:AD12"/>
    <mergeCell ref="A8:AD8"/>
    <mergeCell ref="A9:AD9"/>
    <mergeCell ref="A11:A13"/>
    <mergeCell ref="B11:B13"/>
    <mergeCell ref="C11:G12"/>
    <mergeCell ref="H11:L12"/>
    <mergeCell ref="M11:P12"/>
    <mergeCell ref="Q11:U12"/>
    <mergeCell ref="V11:Z12"/>
  </mergeCells>
  <pageMargins left="0.31496062992125984" right="0.31496062992125984" top="0.74803149606299213" bottom="0.35433070866141736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4</vt:lpstr>
      <vt:lpstr>Лист1</vt:lpstr>
      <vt:lpstr>'Приложение №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2024-03-28T01:41:39Z</dcterms:modified>
</cp:coreProperties>
</file>