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95" yWindow="0" windowWidth="12420" windowHeight="12405"/>
  </bookViews>
  <sheets>
    <sheet name="Лист1" sheetId="1" r:id="rId1"/>
  </sheets>
  <definedNames>
    <definedName name="_xlnm.Print_Area" localSheetId="0">Лист1!$A$1:$H$76</definedName>
  </definedNames>
  <calcPr calcId="145621" iterate="1" iterateDelta="1.0000000000000001E-9"/>
</workbook>
</file>

<file path=xl/calcChain.xml><?xml version="1.0" encoding="utf-8"?>
<calcChain xmlns="http://schemas.openxmlformats.org/spreadsheetml/2006/main">
  <c r="C33" i="1" l="1"/>
  <c r="F50" i="1"/>
  <c r="F54" i="1" l="1"/>
  <c r="F53" i="1"/>
  <c r="C53" i="1"/>
  <c r="F33" i="1"/>
  <c r="F39" i="1"/>
  <c r="C8" i="1"/>
  <c r="F65" i="1"/>
  <c r="F51" i="1"/>
  <c r="C26" i="1"/>
  <c r="D26" i="1"/>
  <c r="E26" i="1"/>
  <c r="F26" i="1"/>
  <c r="B26" i="1"/>
  <c r="F28" i="1"/>
  <c r="F27" i="1"/>
  <c r="F64" i="1"/>
  <c r="F49" i="1"/>
  <c r="F48" i="1"/>
  <c r="F63" i="1"/>
  <c r="F62" i="1"/>
  <c r="F47" i="1"/>
  <c r="F22" i="1"/>
  <c r="F23" i="1"/>
  <c r="F61" i="1"/>
  <c r="F46" i="1"/>
  <c r="F21" i="1"/>
  <c r="F18" i="1"/>
  <c r="F20" i="1"/>
  <c r="F19" i="1"/>
  <c r="C18" i="1"/>
  <c r="F60" i="1"/>
  <c r="F59" i="1"/>
  <c r="F45" i="1"/>
  <c r="F17" i="1"/>
  <c r="F6" i="1"/>
  <c r="F56" i="1"/>
  <c r="F57" i="1"/>
  <c r="C56" i="1"/>
  <c r="F44" i="1"/>
  <c r="F42" i="1" s="1"/>
  <c r="F43" i="1"/>
  <c r="C42" i="1"/>
  <c r="D42" i="1"/>
  <c r="E42" i="1"/>
  <c r="B42" i="1"/>
  <c r="C14" i="1"/>
  <c r="D14" i="1"/>
  <c r="E14" i="1"/>
  <c r="B14" i="1"/>
  <c r="F16" i="1"/>
  <c r="F15" i="1"/>
  <c r="F14" i="1" s="1"/>
  <c r="F41" i="1"/>
  <c r="F40" i="1"/>
  <c r="C39" i="1"/>
  <c r="B39" i="1"/>
  <c r="F55" i="1"/>
  <c r="F58" i="1"/>
  <c r="F38" i="1"/>
  <c r="F13" i="1"/>
  <c r="C35" i="1"/>
  <c r="B35" i="1"/>
  <c r="F35" i="1" s="1"/>
  <c r="F37" i="1"/>
  <c r="F36" i="1"/>
  <c r="C10" i="1"/>
  <c r="F12" i="1"/>
  <c r="F11" i="1"/>
  <c r="F34" i="1"/>
  <c r="B10" i="1"/>
  <c r="F10" i="1" s="1"/>
  <c r="C5" i="1"/>
  <c r="C29" i="1" l="1"/>
  <c r="F29" i="1" s="1"/>
  <c r="F31" i="1"/>
  <c r="F30" i="1"/>
  <c r="F5" i="1"/>
  <c r="F8" i="1" l="1"/>
  <c r="F25" i="1" l="1"/>
  <c r="F24" i="1"/>
  <c r="F9" i="1" l="1"/>
</calcChain>
</file>

<file path=xl/sharedStrings.xml><?xml version="1.0" encoding="utf-8"?>
<sst xmlns="http://schemas.openxmlformats.org/spreadsheetml/2006/main" count="107" uniqueCount="37">
  <si>
    <t xml:space="preserve">Приложение </t>
  </si>
  <si>
    <t>к пояснительной записке</t>
  </si>
  <si>
    <t>Наименование мероприятия</t>
  </si>
  <si>
    <t>Вносимые изменения</t>
  </si>
  <si>
    <t>Бюджет</t>
  </si>
  <si>
    <t xml:space="preserve">Итого по мероприятию </t>
  </si>
  <si>
    <t>Примечание</t>
  </si>
  <si>
    <t>Итого по муниципальной программе на 2023 год, в том числе:</t>
  </si>
  <si>
    <t>тыс.руб.</t>
  </si>
  <si>
    <r>
      <rPr>
        <b/>
        <sz val="14"/>
        <color indexed="8"/>
        <rFont val="Times New Roman"/>
        <family val="1"/>
        <charset val="204"/>
      </rPr>
      <t xml:space="preserve">Мероприятие 1.1.2.    </t>
    </r>
    <r>
      <rPr>
        <sz val="14"/>
        <color indexed="8"/>
        <rFont val="Times New Roman"/>
        <family val="1"/>
        <charset val="204"/>
      </rPr>
      <t xml:space="preserve">                                      Субсидии казенным предприятиям на возмещение затрат, связанных с выполнением заказа по содержанию и ремонту улично-дорожной сети</t>
    </r>
  </si>
  <si>
    <r>
      <t xml:space="preserve">Мероприятие 2.1.3.
</t>
    </r>
    <r>
      <rPr>
        <sz val="14"/>
        <color theme="1"/>
        <rFont val="Times New Roman"/>
        <family val="1"/>
        <charset val="204"/>
      </rPr>
      <t>Субсидии транспортным предприятиям на компенсацию  выпадающих доходов по тарифам, не обеспечивающим экономически обоснованные  затраты</t>
    </r>
  </si>
  <si>
    <r>
      <rPr>
        <b/>
        <sz val="14"/>
        <color theme="1"/>
        <rFont val="Times New Roman"/>
        <family val="1"/>
        <charset val="204"/>
      </rPr>
      <t xml:space="preserve">Мероприятие 2.1.4.     </t>
    </r>
    <r>
      <rPr>
        <sz val="14"/>
        <color theme="1"/>
        <rFont val="Times New Roman"/>
        <family val="1"/>
        <charset val="204"/>
      </rPr>
      <t xml:space="preserve">                                                Субсидии транспортным предприятиям на возмещение затрат, не обеспеченных утвержденным экономически обоснованным тарифом, связанных с осуществлением перевозок пассажиров по нерентабельным муниципальным автобусным  маршрутам регулярных перевозок в городском сообщении, включая садовые маршруты</t>
    </r>
  </si>
  <si>
    <t>В соответствии с муниципальной программой в редакции от 11.10.2023 № 5351</t>
  </si>
  <si>
    <t>Итого по муниципальной программе на 2024 год, в том числе:</t>
  </si>
  <si>
    <r>
      <rPr>
        <b/>
        <sz val="14"/>
        <color indexed="8"/>
        <rFont val="Times New Roman"/>
        <family val="1"/>
        <charset val="204"/>
      </rPr>
      <t xml:space="preserve">Мероприятие 1.1.3.    </t>
    </r>
    <r>
      <rPr>
        <sz val="14"/>
        <color indexed="8"/>
        <rFont val="Times New Roman"/>
        <family val="1"/>
        <charset val="204"/>
      </rPr>
      <t xml:space="preserve">                                        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и ремонту улично-дорожной сети)</t>
    </r>
  </si>
  <si>
    <r>
      <rPr>
        <b/>
        <sz val="14"/>
        <color indexed="8"/>
        <rFont val="Times New Roman"/>
        <family val="1"/>
        <charset val="204"/>
      </rPr>
      <t xml:space="preserve">Мероприятие 1.1.5.         </t>
    </r>
    <r>
      <rPr>
        <sz val="14"/>
        <color indexed="8"/>
        <rFont val="Times New Roman"/>
        <family val="1"/>
        <charset val="204"/>
      </rPr>
      <t xml:space="preserve">                                        Субсидии казенным предприятиям на возмещение затрат, связанных с выполнением заказа по содержанию и обслуживанию средств регулирования дорожного движения</t>
    </r>
  </si>
  <si>
    <r>
      <rPr>
        <b/>
        <sz val="14"/>
        <color indexed="8"/>
        <rFont val="Times New Roman"/>
        <family val="1"/>
        <charset val="204"/>
      </rPr>
      <t xml:space="preserve">Мероприятие 1.1.22.   </t>
    </r>
    <r>
      <rPr>
        <sz val="14"/>
        <color indexed="8"/>
        <rFont val="Times New Roman"/>
        <family val="1"/>
        <charset val="204"/>
      </rPr>
      <t xml:space="preserve">                                                     Осуществление муниципальными образованиями дорожной деятельности в отношении автомобильных дорог местного значения и сооружений на них</t>
    </r>
  </si>
  <si>
    <r>
      <rPr>
        <b/>
        <sz val="14"/>
        <color indexed="8"/>
        <rFont val="Times New Roman"/>
        <family val="1"/>
        <charset val="204"/>
      </rPr>
      <t xml:space="preserve">Мероприятие 1.1.28.                                      </t>
    </r>
    <r>
      <rPr>
        <sz val="14"/>
        <color indexed="8"/>
        <rFont val="Times New Roman"/>
        <family val="1"/>
        <charset val="204"/>
      </rPr>
      <t xml:space="preserve">                                   Разработка, актуализация проектов и схем организации дорожного движения на участках улично-дорожной сети города Благовещенска, разработка рабочей документации на ремонт улично-дорожной сети города Благовещенска</t>
    </r>
  </si>
  <si>
    <r>
      <t xml:space="preserve">Мероприятие 1.1.31.                                                          </t>
    </r>
    <r>
      <rPr>
        <sz val="14"/>
        <color theme="1"/>
        <rFont val="Times New Roman"/>
        <family val="1"/>
        <charset val="204"/>
      </rPr>
      <t>Осуществление муниципальными образованиями дорожной деятельности в отношении автомобильных дорог местного значения и сооружений на них (осуществление строительного контроля)</t>
    </r>
  </si>
  <si>
    <r>
      <t xml:space="preserve">Новое мероприятие 1.1.36.                                    </t>
    </r>
    <r>
      <rPr>
        <sz val="14"/>
        <color theme="1"/>
        <rFont val="Times New Roman"/>
        <family val="1"/>
        <charset val="204"/>
      </rPr>
      <t>Расходы на обустройство остановок для школьных маршрутов, а также освещение улично-дорожной сети населенных пунктов Амурской области</t>
    </r>
  </si>
  <si>
    <r>
      <t xml:space="preserve">Мероприятие 1.2.1.                                                     </t>
    </r>
    <r>
      <rPr>
        <sz val="14"/>
        <color theme="1"/>
        <rFont val="Times New Roman"/>
        <family val="1"/>
        <charset val="204"/>
      </rPr>
      <t>Осуществление дорожной деятельности в рамках реализации национального проекта "Безопасные качественные  дороги".</t>
    </r>
  </si>
  <si>
    <r>
      <t xml:space="preserve">Мероприятие 1.2.3.                                                          </t>
    </r>
    <r>
      <rPr>
        <sz val="14"/>
        <color theme="1"/>
        <rFont val="Times New Roman"/>
        <family val="1"/>
        <charset val="204"/>
      </rPr>
      <t>Осуществление дорожной деятельности в рамках реализации национального проекта "Безопасные качественные  дороги" (осуществление строительного контроля, авторского надзора)</t>
    </r>
  </si>
  <si>
    <r>
      <t xml:space="preserve">Мероприятие 2.1.2.                                             </t>
    </r>
    <r>
      <rPr>
        <sz val="14"/>
        <color theme="1"/>
        <rFont val="Times New Roman"/>
        <family val="1"/>
        <charset val="204"/>
      </rPr>
      <t>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перевозок, следующих к местам расположения садовых участков</t>
    </r>
  </si>
  <si>
    <r>
      <rPr>
        <b/>
        <sz val="14"/>
        <color theme="1"/>
        <rFont val="Times New Roman"/>
        <family val="1"/>
        <charset val="204"/>
      </rPr>
      <t xml:space="preserve">Мероприятие 2.1.10.   </t>
    </r>
    <r>
      <rPr>
        <sz val="14"/>
        <color theme="1"/>
        <rFont val="Times New Roman"/>
        <family val="1"/>
        <charset val="204"/>
      </rPr>
      <t xml:space="preserve">                                                                 Оказание поддержки бюджетам муниципальных образований, связанной с организацией транспортного обслуживания  населения</t>
    </r>
  </si>
  <si>
    <t xml:space="preserve">обл.бюджет </t>
  </si>
  <si>
    <t>гор.бюджет</t>
  </si>
  <si>
    <t>Итого, в т.ч.</t>
  </si>
  <si>
    <t>Итого по муниципальной программе на 2025 год, в том числе:</t>
  </si>
  <si>
    <r>
      <t xml:space="preserve">Мероприятие 1.1.6.                                                                                    </t>
    </r>
    <r>
      <rPr>
        <sz val="14"/>
        <color indexed="8"/>
        <rFont val="Times New Roman"/>
        <family val="1"/>
        <charset val="204"/>
      </rPr>
      <t>Выравнивание обеспеченности муниципальных образований по реализации ими отдельных расходных обязательств (предоставление cубсидии казенным предприятиям на возмещение затрат, связанных с выполнением заказа по содержанию и обслуживанию средств регулирования дорожного движения)</t>
    </r>
  </si>
  <si>
    <r>
      <rPr>
        <b/>
        <sz val="14"/>
        <color indexed="8"/>
        <rFont val="Times New Roman"/>
        <family val="1"/>
        <charset val="204"/>
      </rPr>
      <t xml:space="preserve">Мероприятие 1.1.34.             </t>
    </r>
    <r>
      <rPr>
        <sz val="14"/>
        <color indexed="8"/>
        <rFont val="Times New Roman"/>
        <family val="1"/>
        <charset val="204"/>
      </rPr>
      <t xml:space="preserve">                                 Автомобильная дорога по ул.Конная от ул.Пушкина до ул.Набережная, г.Благовещенск, Амурская область (прочие затраты)</t>
    </r>
  </si>
  <si>
    <t>Итого по муниципальной программе на 2026 год, в том числе:</t>
  </si>
  <si>
    <r>
      <t xml:space="preserve">Мероприятие 2.1.12.                                              </t>
    </r>
    <r>
      <rPr>
        <sz val="14"/>
        <color indexed="8"/>
        <rFont val="Times New Roman"/>
        <family val="1"/>
        <charset val="204"/>
      </rPr>
      <t>Выполнение работ, связанных с осуществлением регулярных перевозок пассажиров и багажа по муниципальным маршрутам регулярных перевозок по регулируемым тарифам</t>
    </r>
  </si>
  <si>
    <t>обл.бюджет</t>
  </si>
  <si>
    <t>В соответствие проекту городского бюджета на 2024 год и плановый период 2025 и 2026 годов</t>
  </si>
  <si>
    <t>В соответствии с  подпунктом 3 пункта 14 Решения Благовещенской городской Думы от 08.12.2022 № 50/145 "О городском бюджете на 2023 год и плановый период 2024 и 2025 годов". Перераспределение с мероприятия 4.1.18 "Содержание (техническое обслуживание) и текущий ремонт муниципальных сетей наружного освещения и оборудования" МП "Развитие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Благовещенска"  на основании служебной записки  отдела по благоустройству города  УЖКХ от 17.10.2023г.</t>
  </si>
  <si>
    <r>
      <rPr>
        <b/>
        <sz val="14"/>
        <color theme="1"/>
        <rFont val="Times New Roman"/>
        <family val="1"/>
        <charset val="204"/>
      </rPr>
      <t xml:space="preserve">Новое мероприятие 2.1.15. </t>
    </r>
    <r>
      <rPr>
        <sz val="14"/>
        <color theme="1"/>
        <rFont val="Times New Roman"/>
        <family val="1"/>
        <charset val="204"/>
      </rPr>
      <t xml:space="preserve">                                                                  Реализация инфраструктурных проектов, источником финансового обеспечения которых являются бюджетные кредиты</t>
    </r>
  </si>
  <si>
    <r>
      <rPr>
        <b/>
        <sz val="14"/>
        <color theme="1"/>
        <rFont val="Times New Roman"/>
        <family val="1"/>
        <charset val="204"/>
      </rPr>
      <t xml:space="preserve">Мероприятие 2.1.8.     </t>
    </r>
    <r>
      <rPr>
        <sz val="14"/>
        <color theme="1"/>
        <rFont val="Times New Roman"/>
        <family val="1"/>
        <charset val="204"/>
      </rPr>
      <t xml:space="preserve">         Приобретение бланков с защитой от подделки (карты маршрута регулярных перевозок)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</si>
</sst>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7" x14ac:knownFonts="1">
    <font>
      <sz val="11"/>
      <color theme="1"/>
      <name val="Calibri"/>
      <family val="2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6"/>
      <color theme="1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right"/>
    </xf>
    <xf numFmtId="164" fontId="4" fillId="0" borderId="0" xfId="0" applyNumberFormat="1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6" fillId="0" borderId="0" xfId="0" applyFont="1"/>
    <xf numFmtId="0" fontId="7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wrapText="1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4" fontId="7" fillId="0" borderId="1" xfId="0" applyNumberFormat="1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right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164" fontId="1" fillId="0" borderId="3" xfId="0" applyNumberFormat="1" applyFont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/>
    </xf>
    <xf numFmtId="0" fontId="16" fillId="2" borderId="1" xfId="0" applyFont="1" applyFill="1" applyBorder="1" applyAlignment="1">
      <alignment vertical="center" wrapText="1"/>
    </xf>
    <xf numFmtId="164" fontId="17" fillId="2" borderId="1" xfId="0" applyNumberFormat="1" applyFont="1" applyFill="1" applyBorder="1" applyAlignment="1">
      <alignment horizontal="center" vertical="center" wrapText="1"/>
    </xf>
    <xf numFmtId="164" fontId="16" fillId="2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center"/>
    </xf>
    <xf numFmtId="0" fontId="15" fillId="0" borderId="1" xfId="0" applyFont="1" applyBorder="1" applyAlignment="1">
      <alignment horizontal="center" vertical="center"/>
    </xf>
    <xf numFmtId="164" fontId="20" fillId="0" borderId="1" xfId="0" applyNumberFormat="1" applyFont="1" applyBorder="1" applyAlignment="1">
      <alignment horizontal="center" vertical="center" wrapText="1"/>
    </xf>
    <xf numFmtId="164" fontId="21" fillId="0" borderId="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21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24" fillId="0" borderId="1" xfId="0" applyNumberFormat="1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25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64" fontId="26" fillId="2" borderId="1" xfId="0" applyNumberFormat="1" applyFont="1" applyFill="1" applyBorder="1" applyAlignment="1">
      <alignment horizontal="center" vertical="center"/>
    </xf>
    <xf numFmtId="0" fontId="26" fillId="2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164" fontId="8" fillId="0" borderId="3" xfId="0" applyNumberFormat="1" applyFont="1" applyBorder="1" applyAlignment="1">
      <alignment horizontal="center" vertical="center" wrapText="1"/>
    </xf>
    <xf numFmtId="164" fontId="8" fillId="0" borderId="4" xfId="0" applyNumberFormat="1" applyFont="1" applyBorder="1" applyAlignment="1">
      <alignment horizontal="center" vertical="center" wrapText="1"/>
    </xf>
    <xf numFmtId="164" fontId="8" fillId="0" borderId="2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164" fontId="8" fillId="0" borderId="3" xfId="0" applyNumberFormat="1" applyFont="1" applyBorder="1" applyAlignment="1">
      <alignment horizontal="center" vertical="center"/>
    </xf>
    <xf numFmtId="164" fontId="8" fillId="0" borderId="4" xfId="0" applyNumberFormat="1" applyFont="1" applyBorder="1" applyAlignment="1">
      <alignment horizontal="center" vertical="center"/>
    </xf>
    <xf numFmtId="164" fontId="8" fillId="0" borderId="2" xfId="0" applyNumberFormat="1" applyFont="1" applyBorder="1" applyAlignment="1">
      <alignment horizontal="center" vertical="center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tabSelected="1" view="pageBreakPreview" topLeftCell="A28" zoomScale="55" zoomScaleNormal="100" zoomScaleSheetLayoutView="55" workbookViewId="0">
      <selection activeCell="C34" sqref="C34"/>
    </sheetView>
  </sheetViews>
  <sheetFormatPr defaultRowHeight="15.75" x14ac:dyDescent="0.25"/>
  <cols>
    <col min="1" max="1" width="48.140625" style="5" customWidth="1"/>
    <col min="2" max="2" width="22.85546875" style="5" customWidth="1"/>
    <col min="3" max="3" width="21" style="5" customWidth="1"/>
    <col min="4" max="5" width="16.7109375" style="5" hidden="1" customWidth="1"/>
    <col min="6" max="7" width="21.7109375" style="5" customWidth="1"/>
    <col min="8" max="8" width="92.28515625" style="5" customWidth="1"/>
    <col min="9" max="9" width="51.42578125" style="5" customWidth="1"/>
    <col min="10" max="10" width="9.85546875" style="5" bestFit="1" customWidth="1"/>
    <col min="11" max="16384" width="9.140625" style="5"/>
  </cols>
  <sheetData>
    <row r="1" spans="1:8" x14ac:dyDescent="0.25">
      <c r="A1" s="4"/>
      <c r="B1" s="4"/>
      <c r="C1" s="4"/>
      <c r="H1" s="6" t="s">
        <v>0</v>
      </c>
    </row>
    <row r="2" spans="1:8" x14ac:dyDescent="0.25">
      <c r="A2" s="4"/>
      <c r="B2" s="4"/>
      <c r="C2" s="4"/>
      <c r="H2" s="6" t="s">
        <v>1</v>
      </c>
    </row>
    <row r="3" spans="1:8" x14ac:dyDescent="0.25">
      <c r="A3" s="4"/>
      <c r="B3" s="4"/>
      <c r="C3" s="7"/>
      <c r="D3" s="4"/>
      <c r="E3" s="4"/>
      <c r="F3" s="4"/>
      <c r="G3" s="4"/>
      <c r="H3" s="24" t="s">
        <v>8</v>
      </c>
    </row>
    <row r="4" spans="1:8" ht="135.75" customHeight="1" x14ac:dyDescent="0.25">
      <c r="A4" s="8" t="s">
        <v>2</v>
      </c>
      <c r="B4" s="12" t="s">
        <v>12</v>
      </c>
      <c r="C4" s="9" t="s">
        <v>3</v>
      </c>
      <c r="D4" s="8" t="s">
        <v>4</v>
      </c>
      <c r="E4" s="8" t="s">
        <v>4</v>
      </c>
      <c r="F4" s="9" t="s">
        <v>5</v>
      </c>
      <c r="G4" s="9"/>
      <c r="H4" s="9" t="s">
        <v>6</v>
      </c>
    </row>
    <row r="5" spans="1:8" ht="60.75" customHeight="1" x14ac:dyDescent="0.25">
      <c r="A5" s="33" t="s">
        <v>7</v>
      </c>
      <c r="B5" s="34">
        <v>2051935.8</v>
      </c>
      <c r="C5" s="35">
        <f>C6</f>
        <v>150</v>
      </c>
      <c r="D5" s="36"/>
      <c r="E5" s="37"/>
      <c r="F5" s="35">
        <f>B5+C5</f>
        <v>2052085.8</v>
      </c>
      <c r="G5" s="35"/>
      <c r="H5" s="38"/>
    </row>
    <row r="6" spans="1:8" ht="146.25" customHeight="1" x14ac:dyDescent="0.25">
      <c r="A6" s="26" t="s">
        <v>17</v>
      </c>
      <c r="B6" s="27">
        <v>635</v>
      </c>
      <c r="C6" s="1">
        <v>150</v>
      </c>
      <c r="D6" s="13"/>
      <c r="E6" s="13"/>
      <c r="F6" s="1">
        <f>B6+C6</f>
        <v>785</v>
      </c>
      <c r="G6" s="1" t="s">
        <v>25</v>
      </c>
      <c r="H6" s="57" t="s">
        <v>34</v>
      </c>
    </row>
    <row r="7" spans="1:8" ht="22.5" customHeight="1" x14ac:dyDescent="0.25">
      <c r="A7" s="26"/>
      <c r="B7" s="27"/>
      <c r="C7" s="1"/>
      <c r="D7" s="13"/>
      <c r="E7" s="13"/>
      <c r="F7" s="1"/>
      <c r="G7" s="1"/>
      <c r="H7" s="1"/>
    </row>
    <row r="8" spans="1:8" s="11" customFormat="1" ht="63.75" customHeight="1" x14ac:dyDescent="0.3">
      <c r="A8" s="33" t="s">
        <v>13</v>
      </c>
      <c r="B8" s="34">
        <v>1000173.5</v>
      </c>
      <c r="C8" s="35">
        <f>C9+C10+C13+C14+C17+C18+C21+C22+C23+C24+C25+C26+C29</f>
        <v>222937</v>
      </c>
      <c r="D8" s="36"/>
      <c r="E8" s="37"/>
      <c r="F8" s="35">
        <f t="shared" ref="F8:F13" si="0">B8+C8</f>
        <v>1223110.5</v>
      </c>
      <c r="G8" s="35"/>
      <c r="H8" s="38"/>
    </row>
    <row r="9" spans="1:8" s="11" customFormat="1" ht="129" customHeight="1" x14ac:dyDescent="0.3">
      <c r="A9" s="21" t="s">
        <v>9</v>
      </c>
      <c r="B9" s="23">
        <v>31712.9</v>
      </c>
      <c r="C9" s="15">
        <v>179645.3</v>
      </c>
      <c r="D9" s="19"/>
      <c r="E9" s="20"/>
      <c r="F9" s="15">
        <f t="shared" si="0"/>
        <v>211358.19999999998</v>
      </c>
      <c r="G9" s="15" t="s">
        <v>25</v>
      </c>
      <c r="H9" s="58" t="s">
        <v>33</v>
      </c>
    </row>
    <row r="10" spans="1:8" s="11" customFormat="1" ht="65.25" customHeight="1" x14ac:dyDescent="0.3">
      <c r="A10" s="67" t="s">
        <v>14</v>
      </c>
      <c r="B10" s="3">
        <f>B11+B12</f>
        <v>69477.600000000006</v>
      </c>
      <c r="C10" s="2">
        <f>C11+C12</f>
        <v>-69477.600000000006</v>
      </c>
      <c r="D10" s="19"/>
      <c r="E10" s="19"/>
      <c r="F10" s="2">
        <f t="shared" si="0"/>
        <v>0</v>
      </c>
      <c r="G10" s="29" t="s">
        <v>26</v>
      </c>
      <c r="H10" s="59"/>
    </row>
    <row r="11" spans="1:8" s="11" customFormat="1" ht="55.5" customHeight="1" x14ac:dyDescent="0.3">
      <c r="A11" s="68"/>
      <c r="B11" s="43">
        <v>65308.9</v>
      </c>
      <c r="C11" s="44">
        <v>-65308.9</v>
      </c>
      <c r="D11" s="45"/>
      <c r="E11" s="46"/>
      <c r="F11" s="44">
        <f t="shared" si="0"/>
        <v>0</v>
      </c>
      <c r="G11" s="41" t="s">
        <v>24</v>
      </c>
      <c r="H11" s="59"/>
    </row>
    <row r="12" spans="1:8" s="11" customFormat="1" ht="58.5" customHeight="1" x14ac:dyDescent="0.3">
      <c r="A12" s="69"/>
      <c r="B12" s="43">
        <v>4168.7</v>
      </c>
      <c r="C12" s="44">
        <v>-4168.7</v>
      </c>
      <c r="D12" s="45"/>
      <c r="E12" s="46"/>
      <c r="F12" s="44">
        <f t="shared" si="0"/>
        <v>0</v>
      </c>
      <c r="G12" s="41" t="s">
        <v>25</v>
      </c>
      <c r="H12" s="59"/>
    </row>
    <row r="13" spans="1:8" s="11" customFormat="1" ht="132" customHeight="1" x14ac:dyDescent="0.3">
      <c r="A13" s="21" t="s">
        <v>15</v>
      </c>
      <c r="B13" s="23">
        <v>34105.599999999999</v>
      </c>
      <c r="C13" s="15">
        <v>9497.4</v>
      </c>
      <c r="D13" s="19"/>
      <c r="E13" s="20"/>
      <c r="F13" s="15">
        <f t="shared" si="0"/>
        <v>43603</v>
      </c>
      <c r="G13" s="30"/>
      <c r="H13" s="59"/>
    </row>
    <row r="14" spans="1:8" s="11" customFormat="1" ht="50.25" customHeight="1" x14ac:dyDescent="0.3">
      <c r="A14" s="67" t="s">
        <v>16</v>
      </c>
      <c r="B14" s="3">
        <f>B15+B16</f>
        <v>179837.5</v>
      </c>
      <c r="C14" s="3">
        <f t="shared" ref="C14:F14" si="1">C15+C16</f>
        <v>-67792.7</v>
      </c>
      <c r="D14" s="3">
        <f t="shared" si="1"/>
        <v>0</v>
      </c>
      <c r="E14" s="3">
        <f t="shared" si="1"/>
        <v>0</v>
      </c>
      <c r="F14" s="3">
        <f t="shared" si="1"/>
        <v>112044.79999999999</v>
      </c>
      <c r="G14" s="29" t="s">
        <v>26</v>
      </c>
      <c r="H14" s="59"/>
    </row>
    <row r="15" spans="1:8" s="11" customFormat="1" ht="50.25" customHeight="1" x14ac:dyDescent="0.3">
      <c r="A15" s="68"/>
      <c r="B15" s="43">
        <v>166025.79999999999</v>
      </c>
      <c r="C15" s="44">
        <v>-60703.7</v>
      </c>
      <c r="D15" s="45"/>
      <c r="E15" s="46"/>
      <c r="F15" s="44">
        <f>B15+C15</f>
        <v>105322.09999999999</v>
      </c>
      <c r="G15" s="41" t="s">
        <v>24</v>
      </c>
      <c r="H15" s="59"/>
    </row>
    <row r="16" spans="1:8" s="11" customFormat="1" ht="50.25" customHeight="1" x14ac:dyDescent="0.3">
      <c r="A16" s="69"/>
      <c r="B16" s="43">
        <v>13811.7</v>
      </c>
      <c r="C16" s="44">
        <v>-7089</v>
      </c>
      <c r="D16" s="45"/>
      <c r="E16" s="46"/>
      <c r="F16" s="44">
        <f>B16+C16</f>
        <v>6722.7000000000007</v>
      </c>
      <c r="G16" s="41" t="s">
        <v>25</v>
      </c>
      <c r="H16" s="59"/>
    </row>
    <row r="17" spans="1:8" s="11" customFormat="1" ht="126" customHeight="1" x14ac:dyDescent="0.3">
      <c r="A17" s="16" t="s">
        <v>18</v>
      </c>
      <c r="B17" s="14">
        <v>4386</v>
      </c>
      <c r="C17" s="17">
        <v>-3003.6</v>
      </c>
      <c r="D17" s="13"/>
      <c r="E17" s="13"/>
      <c r="F17" s="15">
        <f>B17+C17</f>
        <v>1382.4</v>
      </c>
      <c r="G17" s="17" t="s">
        <v>25</v>
      </c>
      <c r="H17" s="59"/>
    </row>
    <row r="18" spans="1:8" s="11" customFormat="1" ht="54" customHeight="1" x14ac:dyDescent="0.3">
      <c r="A18" s="73" t="s">
        <v>19</v>
      </c>
      <c r="B18" s="76">
        <v>0</v>
      </c>
      <c r="C18" s="51">
        <f>C19+C20</f>
        <v>22340.400000000001</v>
      </c>
      <c r="D18" s="52"/>
      <c r="E18" s="52"/>
      <c r="F18" s="2">
        <f>B18+C18</f>
        <v>22340.400000000001</v>
      </c>
      <c r="G18" s="29" t="s">
        <v>26</v>
      </c>
      <c r="H18" s="59"/>
    </row>
    <row r="19" spans="1:8" s="11" customFormat="1" ht="54" customHeight="1" x14ac:dyDescent="0.3">
      <c r="A19" s="74"/>
      <c r="B19" s="77"/>
      <c r="C19" s="31">
        <v>21000</v>
      </c>
      <c r="D19" s="48"/>
      <c r="E19" s="48"/>
      <c r="F19" s="44">
        <f>B18+C19</f>
        <v>21000</v>
      </c>
      <c r="G19" s="41" t="s">
        <v>24</v>
      </c>
      <c r="H19" s="59"/>
    </row>
    <row r="20" spans="1:8" s="11" customFormat="1" ht="54" customHeight="1" x14ac:dyDescent="0.3">
      <c r="A20" s="75"/>
      <c r="B20" s="78"/>
      <c r="C20" s="31">
        <v>1340.4</v>
      </c>
      <c r="D20" s="48"/>
      <c r="E20" s="48"/>
      <c r="F20" s="44">
        <f>B19+C20</f>
        <v>1340.4</v>
      </c>
      <c r="G20" s="41" t="s">
        <v>25</v>
      </c>
      <c r="H20" s="59"/>
    </row>
    <row r="21" spans="1:8" s="11" customFormat="1" ht="97.5" customHeight="1" x14ac:dyDescent="0.3">
      <c r="A21" s="16" t="s">
        <v>20</v>
      </c>
      <c r="B21" s="14">
        <v>543011.1</v>
      </c>
      <c r="C21" s="14">
        <v>19638.900000000001</v>
      </c>
      <c r="D21" s="47"/>
      <c r="E21" s="47"/>
      <c r="F21" s="15">
        <f>B21+C21</f>
        <v>562650</v>
      </c>
      <c r="G21" s="15" t="s">
        <v>32</v>
      </c>
      <c r="H21" s="59"/>
    </row>
    <row r="22" spans="1:8" s="11" customFormat="1" ht="130.5" customHeight="1" x14ac:dyDescent="0.3">
      <c r="A22" s="16" t="s">
        <v>21</v>
      </c>
      <c r="B22" s="14">
        <v>9650</v>
      </c>
      <c r="C22" s="14">
        <v>1209.0999999999999</v>
      </c>
      <c r="D22" s="47"/>
      <c r="E22" s="47"/>
      <c r="F22" s="15">
        <f t="shared" ref="F22:F23" si="2">B22+C22</f>
        <v>10859.1</v>
      </c>
      <c r="G22" s="15" t="s">
        <v>25</v>
      </c>
      <c r="H22" s="59"/>
    </row>
    <row r="23" spans="1:8" s="11" customFormat="1" ht="199.5" customHeight="1" x14ac:dyDescent="0.3">
      <c r="A23" s="16" t="s">
        <v>22</v>
      </c>
      <c r="B23" s="14">
        <v>325.10000000000002</v>
      </c>
      <c r="C23" s="14">
        <v>14.4</v>
      </c>
      <c r="D23" s="47"/>
      <c r="E23" s="47"/>
      <c r="F23" s="15">
        <f t="shared" si="2"/>
        <v>339.5</v>
      </c>
      <c r="G23" s="15" t="s">
        <v>25</v>
      </c>
      <c r="H23" s="59"/>
    </row>
    <row r="24" spans="1:8" ht="106.5" customHeight="1" x14ac:dyDescent="0.25">
      <c r="A24" s="16" t="s">
        <v>10</v>
      </c>
      <c r="B24" s="49">
        <v>29027.3</v>
      </c>
      <c r="C24" s="49">
        <v>-12214.9</v>
      </c>
      <c r="D24" s="49"/>
      <c r="E24" s="49"/>
      <c r="F24" s="49">
        <f>B24+C24</f>
        <v>16812.400000000001</v>
      </c>
      <c r="G24" s="22" t="s">
        <v>25</v>
      </c>
      <c r="H24" s="59"/>
    </row>
    <row r="25" spans="1:8" ht="186.75" customHeight="1" x14ac:dyDescent="0.3">
      <c r="A25" s="18" t="s">
        <v>11</v>
      </c>
      <c r="B25" s="49">
        <v>49204.1</v>
      </c>
      <c r="C25" s="49">
        <v>-49204.1</v>
      </c>
      <c r="D25" s="49"/>
      <c r="E25" s="49"/>
      <c r="F25" s="49">
        <f>B25+C25</f>
        <v>0</v>
      </c>
      <c r="G25" s="22" t="s">
        <v>25</v>
      </c>
      <c r="H25" s="59"/>
    </row>
    <row r="26" spans="1:8" ht="38.25" customHeight="1" x14ac:dyDescent="0.3">
      <c r="A26" s="79" t="s">
        <v>23</v>
      </c>
      <c r="B26" s="53">
        <f>B27+B28</f>
        <v>49324.5</v>
      </c>
      <c r="C26" s="53">
        <f t="shared" ref="C26:F26" si="3">C27+C28</f>
        <v>-677.2</v>
      </c>
      <c r="D26" s="53">
        <f t="shared" si="3"/>
        <v>0</v>
      </c>
      <c r="E26" s="53">
        <f t="shared" si="3"/>
        <v>0</v>
      </c>
      <c r="F26" s="53">
        <f t="shared" si="3"/>
        <v>48647.3</v>
      </c>
      <c r="G26" s="29" t="s">
        <v>26</v>
      </c>
      <c r="H26" s="59"/>
    </row>
    <row r="27" spans="1:8" ht="38.25" customHeight="1" x14ac:dyDescent="0.3">
      <c r="A27" s="80"/>
      <c r="B27" s="50">
        <v>46365</v>
      </c>
      <c r="C27" s="50">
        <v>-636.5</v>
      </c>
      <c r="D27" s="50"/>
      <c r="E27" s="50"/>
      <c r="F27" s="50">
        <f>B27+C27</f>
        <v>45728.5</v>
      </c>
      <c r="G27" s="41" t="s">
        <v>24</v>
      </c>
      <c r="H27" s="59"/>
    </row>
    <row r="28" spans="1:8" ht="38.25" customHeight="1" x14ac:dyDescent="0.3">
      <c r="A28" s="81"/>
      <c r="B28" s="31">
        <v>2959.5</v>
      </c>
      <c r="C28" s="31">
        <v>-40.700000000000003</v>
      </c>
      <c r="D28" s="31"/>
      <c r="E28" s="31"/>
      <c r="F28" s="50">
        <f>B28+C28</f>
        <v>2918.8</v>
      </c>
      <c r="G28" s="41" t="s">
        <v>25</v>
      </c>
      <c r="H28" s="59"/>
    </row>
    <row r="29" spans="1:8" ht="39.75" customHeight="1" x14ac:dyDescent="0.3">
      <c r="A29" s="79" t="s">
        <v>35</v>
      </c>
      <c r="B29" s="61">
        <v>0</v>
      </c>
      <c r="C29" s="51">
        <f>C30+C31</f>
        <v>192961.6</v>
      </c>
      <c r="D29" s="54"/>
      <c r="E29" s="54"/>
      <c r="F29" s="51">
        <f>B29+C29</f>
        <v>192961.6</v>
      </c>
      <c r="G29" s="29" t="s">
        <v>26</v>
      </c>
      <c r="H29" s="59"/>
    </row>
    <row r="30" spans="1:8" ht="22.5" customHeight="1" x14ac:dyDescent="0.3">
      <c r="A30" s="80"/>
      <c r="B30" s="62"/>
      <c r="C30" s="31">
        <v>191032</v>
      </c>
      <c r="D30" s="31"/>
      <c r="E30" s="31"/>
      <c r="F30" s="31">
        <f>B29+C30</f>
        <v>191032</v>
      </c>
      <c r="G30" s="41" t="s">
        <v>24</v>
      </c>
      <c r="H30" s="59"/>
    </row>
    <row r="31" spans="1:8" ht="27" customHeight="1" x14ac:dyDescent="0.3">
      <c r="A31" s="81"/>
      <c r="B31" s="63"/>
      <c r="C31" s="31">
        <v>1929.6</v>
      </c>
      <c r="D31" s="31"/>
      <c r="E31" s="31"/>
      <c r="F31" s="31">
        <f>B29+C31</f>
        <v>1929.6</v>
      </c>
      <c r="G31" s="41" t="s">
        <v>25</v>
      </c>
      <c r="H31" s="60"/>
    </row>
    <row r="32" spans="1:8" ht="27" customHeight="1" x14ac:dyDescent="0.3">
      <c r="A32" s="40"/>
      <c r="B32" s="25"/>
      <c r="C32" s="31"/>
      <c r="D32" s="31"/>
      <c r="E32" s="31"/>
      <c r="F32" s="31"/>
      <c r="G32" s="32"/>
      <c r="H32" s="28"/>
    </row>
    <row r="33" spans="1:8" ht="60.75" x14ac:dyDescent="0.25">
      <c r="A33" s="33" t="s">
        <v>27</v>
      </c>
      <c r="B33" s="55">
        <v>546051.4</v>
      </c>
      <c r="C33" s="55">
        <f>C34+C35+C38+C39+C42+C45+C46+C47+C48+C49+C50+C51</f>
        <v>-152496.09999999998</v>
      </c>
      <c r="D33" s="56"/>
      <c r="E33" s="56"/>
      <c r="F33" s="55">
        <f t="shared" ref="F33:F41" si="4">B33+C33</f>
        <v>393555.30000000005</v>
      </c>
      <c r="G33" s="56"/>
      <c r="H33" s="39"/>
    </row>
    <row r="34" spans="1:8" ht="108.75" customHeight="1" x14ac:dyDescent="0.25">
      <c r="A34" s="21" t="s">
        <v>9</v>
      </c>
      <c r="B34" s="14">
        <v>0</v>
      </c>
      <c r="C34" s="14">
        <v>152171.1</v>
      </c>
      <c r="D34" s="14"/>
      <c r="E34" s="14"/>
      <c r="F34" s="14">
        <f t="shared" si="4"/>
        <v>152171.1</v>
      </c>
      <c r="G34" s="17" t="s">
        <v>25</v>
      </c>
      <c r="H34" s="61" t="s">
        <v>33</v>
      </c>
    </row>
    <row r="35" spans="1:8" ht="70.5" customHeight="1" x14ac:dyDescent="0.3">
      <c r="A35" s="67" t="s">
        <v>14</v>
      </c>
      <c r="B35" s="51">
        <f>B36+B37</f>
        <v>152171.09999999998</v>
      </c>
      <c r="C35" s="51">
        <f>C36+C37</f>
        <v>-152171.09999999998</v>
      </c>
      <c r="D35" s="51"/>
      <c r="E35" s="51"/>
      <c r="F35" s="51">
        <f t="shared" si="4"/>
        <v>0</v>
      </c>
      <c r="G35" s="29" t="s">
        <v>26</v>
      </c>
      <c r="H35" s="62"/>
    </row>
    <row r="36" spans="1:8" ht="54" customHeight="1" x14ac:dyDescent="0.25">
      <c r="A36" s="68"/>
      <c r="B36" s="31">
        <v>143040.79999999999</v>
      </c>
      <c r="C36" s="31">
        <v>-143040.79999999999</v>
      </c>
      <c r="D36" s="31"/>
      <c r="E36" s="31"/>
      <c r="F36" s="31">
        <f t="shared" si="4"/>
        <v>0</v>
      </c>
      <c r="G36" s="42" t="s">
        <v>32</v>
      </c>
      <c r="H36" s="62"/>
    </row>
    <row r="37" spans="1:8" ht="54" customHeight="1" x14ac:dyDescent="0.25">
      <c r="A37" s="69"/>
      <c r="B37" s="31">
        <v>9130.2999999999993</v>
      </c>
      <c r="C37" s="31">
        <v>-9130.2999999999993</v>
      </c>
      <c r="D37" s="31"/>
      <c r="E37" s="31"/>
      <c r="F37" s="31">
        <f t="shared" si="4"/>
        <v>0</v>
      </c>
      <c r="G37" s="42" t="s">
        <v>25</v>
      </c>
      <c r="H37" s="62"/>
    </row>
    <row r="38" spans="1:8" ht="120.75" customHeight="1" x14ac:dyDescent="0.25">
      <c r="A38" s="21" t="s">
        <v>15</v>
      </c>
      <c r="B38" s="14">
        <v>5575.6</v>
      </c>
      <c r="C38" s="14">
        <v>28014</v>
      </c>
      <c r="D38" s="14"/>
      <c r="E38" s="14"/>
      <c r="F38" s="14">
        <f t="shared" si="4"/>
        <v>33589.599999999999</v>
      </c>
      <c r="G38" s="17" t="s">
        <v>25</v>
      </c>
      <c r="H38" s="62"/>
    </row>
    <row r="39" spans="1:8" ht="63.75" customHeight="1" x14ac:dyDescent="0.25">
      <c r="A39" s="64" t="s">
        <v>28</v>
      </c>
      <c r="B39" s="51">
        <f>B40+B41</f>
        <v>28014</v>
      </c>
      <c r="C39" s="51">
        <f>C40+C41</f>
        <v>-28014</v>
      </c>
      <c r="D39" s="51"/>
      <c r="E39" s="51"/>
      <c r="F39" s="51">
        <f t="shared" si="4"/>
        <v>0</v>
      </c>
      <c r="G39" s="17" t="s">
        <v>26</v>
      </c>
      <c r="H39" s="62"/>
    </row>
    <row r="40" spans="1:8" ht="60" customHeight="1" x14ac:dyDescent="0.25">
      <c r="A40" s="65"/>
      <c r="B40" s="31">
        <v>26333.200000000001</v>
      </c>
      <c r="C40" s="31">
        <v>-26333.200000000001</v>
      </c>
      <c r="D40" s="31"/>
      <c r="E40" s="31"/>
      <c r="F40" s="31">
        <f t="shared" si="4"/>
        <v>0</v>
      </c>
      <c r="G40" s="42" t="s">
        <v>32</v>
      </c>
      <c r="H40" s="62"/>
    </row>
    <row r="41" spans="1:8" ht="60" customHeight="1" x14ac:dyDescent="0.25">
      <c r="A41" s="66"/>
      <c r="B41" s="31">
        <v>1680.8</v>
      </c>
      <c r="C41" s="31">
        <v>-1680.8</v>
      </c>
      <c r="D41" s="31"/>
      <c r="E41" s="31"/>
      <c r="F41" s="31">
        <f t="shared" si="4"/>
        <v>0</v>
      </c>
      <c r="G41" s="42" t="s">
        <v>25</v>
      </c>
      <c r="H41" s="62"/>
    </row>
    <row r="42" spans="1:8" ht="36" customHeight="1" x14ac:dyDescent="0.3">
      <c r="A42" s="67" t="s">
        <v>16</v>
      </c>
      <c r="B42" s="51">
        <f>B43+B44</f>
        <v>74535.899999999994</v>
      </c>
      <c r="C42" s="51">
        <f t="shared" ref="C42:F42" si="5">C43+C44</f>
        <v>31976</v>
      </c>
      <c r="D42" s="51">
        <f t="shared" si="5"/>
        <v>0</v>
      </c>
      <c r="E42" s="51">
        <f t="shared" si="5"/>
        <v>0</v>
      </c>
      <c r="F42" s="51">
        <f t="shared" si="5"/>
        <v>106511.9</v>
      </c>
      <c r="G42" s="32" t="s">
        <v>26</v>
      </c>
      <c r="H42" s="62"/>
    </row>
    <row r="43" spans="1:8" ht="36" customHeight="1" x14ac:dyDescent="0.3">
      <c r="A43" s="68"/>
      <c r="B43" s="31">
        <v>60724.2</v>
      </c>
      <c r="C43" s="31">
        <v>39397</v>
      </c>
      <c r="D43" s="31"/>
      <c r="E43" s="31"/>
      <c r="F43" s="31">
        <f t="shared" ref="F43:F51" si="6">B43+C43</f>
        <v>100121.2</v>
      </c>
      <c r="G43" s="41" t="s">
        <v>24</v>
      </c>
      <c r="H43" s="62"/>
    </row>
    <row r="44" spans="1:8" ht="36" customHeight="1" x14ac:dyDescent="0.3">
      <c r="A44" s="69"/>
      <c r="B44" s="31">
        <v>13811.7</v>
      </c>
      <c r="C44" s="31">
        <v>-7421</v>
      </c>
      <c r="D44" s="31"/>
      <c r="E44" s="31"/>
      <c r="F44" s="31">
        <f t="shared" si="6"/>
        <v>6390.7000000000007</v>
      </c>
      <c r="G44" s="41" t="s">
        <v>25</v>
      </c>
      <c r="H44" s="62"/>
    </row>
    <row r="45" spans="1:8" ht="150" x14ac:dyDescent="0.25">
      <c r="A45" s="16" t="s">
        <v>18</v>
      </c>
      <c r="B45" s="14">
        <v>4386</v>
      </c>
      <c r="C45" s="14">
        <v>-3003.6</v>
      </c>
      <c r="D45" s="14"/>
      <c r="E45" s="14"/>
      <c r="F45" s="14">
        <f t="shared" si="6"/>
        <v>1382.4</v>
      </c>
      <c r="G45" s="17" t="s">
        <v>25</v>
      </c>
      <c r="H45" s="62"/>
    </row>
    <row r="46" spans="1:8" ht="93.75" x14ac:dyDescent="0.25">
      <c r="A46" s="16" t="s">
        <v>20</v>
      </c>
      <c r="B46" s="14">
        <v>200000</v>
      </c>
      <c r="C46" s="14">
        <v>-150000</v>
      </c>
      <c r="D46" s="14"/>
      <c r="E46" s="14"/>
      <c r="F46" s="14">
        <f t="shared" si="6"/>
        <v>50000</v>
      </c>
      <c r="G46" s="17" t="s">
        <v>32</v>
      </c>
      <c r="H46" s="62"/>
    </row>
    <row r="47" spans="1:8" ht="131.25" x14ac:dyDescent="0.25">
      <c r="A47" s="16" t="s">
        <v>21</v>
      </c>
      <c r="B47" s="14">
        <v>3860</v>
      </c>
      <c r="C47" s="14">
        <v>-2790</v>
      </c>
      <c r="D47" s="14"/>
      <c r="E47" s="14"/>
      <c r="F47" s="14">
        <f t="shared" si="6"/>
        <v>1070</v>
      </c>
      <c r="G47" s="17" t="s">
        <v>25</v>
      </c>
      <c r="H47" s="62"/>
    </row>
    <row r="48" spans="1:8" ht="112.5" x14ac:dyDescent="0.25">
      <c r="A48" s="16" t="s">
        <v>10</v>
      </c>
      <c r="B48" s="14">
        <v>28598.799999999999</v>
      </c>
      <c r="C48" s="14">
        <v>-4466.8</v>
      </c>
      <c r="D48" s="14"/>
      <c r="E48" s="14"/>
      <c r="F48" s="14">
        <f t="shared" si="6"/>
        <v>24132</v>
      </c>
      <c r="G48" s="17" t="s">
        <v>25</v>
      </c>
      <c r="H48" s="62"/>
    </row>
    <row r="49" spans="1:8" ht="225" x14ac:dyDescent="0.3">
      <c r="A49" s="18" t="s">
        <v>11</v>
      </c>
      <c r="B49" s="14">
        <v>48477.9</v>
      </c>
      <c r="C49" s="14">
        <v>-48477.9</v>
      </c>
      <c r="D49" s="14"/>
      <c r="E49" s="14"/>
      <c r="F49" s="14">
        <f t="shared" si="6"/>
        <v>0</v>
      </c>
      <c r="G49" s="17" t="s">
        <v>25</v>
      </c>
      <c r="H49" s="62"/>
    </row>
    <row r="50" spans="1:8" ht="96" customHeight="1" x14ac:dyDescent="0.3">
      <c r="A50" s="18" t="s">
        <v>36</v>
      </c>
      <c r="B50" s="14">
        <v>0</v>
      </c>
      <c r="C50" s="14">
        <v>100</v>
      </c>
      <c r="D50" s="14"/>
      <c r="E50" s="14"/>
      <c r="F50" s="14">
        <f t="shared" si="6"/>
        <v>100</v>
      </c>
      <c r="G50" s="17" t="s">
        <v>25</v>
      </c>
      <c r="H50" s="62"/>
    </row>
    <row r="51" spans="1:8" ht="131.25" x14ac:dyDescent="0.25">
      <c r="A51" s="10" t="s">
        <v>31</v>
      </c>
      <c r="B51" s="14">
        <v>0.1</v>
      </c>
      <c r="C51" s="14">
        <v>24166.2</v>
      </c>
      <c r="D51" s="14"/>
      <c r="E51" s="14"/>
      <c r="F51" s="14">
        <f t="shared" si="6"/>
        <v>24166.3</v>
      </c>
      <c r="G51" s="17" t="s">
        <v>25</v>
      </c>
      <c r="H51" s="63"/>
    </row>
    <row r="52" spans="1:8" ht="18.75" x14ac:dyDescent="0.25">
      <c r="A52" s="10"/>
      <c r="B52" s="14"/>
      <c r="C52" s="14"/>
      <c r="D52" s="14"/>
      <c r="E52" s="14"/>
      <c r="F52" s="14"/>
      <c r="G52" s="17"/>
      <c r="H52" s="17"/>
    </row>
    <row r="53" spans="1:8" ht="60.75" x14ac:dyDescent="0.25">
      <c r="A53" s="33" t="s">
        <v>30</v>
      </c>
      <c r="B53" s="55">
        <v>0</v>
      </c>
      <c r="C53" s="55">
        <f>C54+C55+C56+C59+C60+C61+C62+C63+C64+C65</f>
        <v>393455.3</v>
      </c>
      <c r="D53" s="55"/>
      <c r="E53" s="55"/>
      <c r="F53" s="55">
        <f>B53+C53</f>
        <v>393455.3</v>
      </c>
      <c r="G53" s="39"/>
      <c r="H53" s="39"/>
    </row>
    <row r="54" spans="1:8" ht="93.75" x14ac:dyDescent="0.25">
      <c r="A54" s="21" t="s">
        <v>9</v>
      </c>
      <c r="B54" s="14">
        <v>0</v>
      </c>
      <c r="C54" s="14">
        <v>152171.1</v>
      </c>
      <c r="D54" s="14"/>
      <c r="E54" s="14"/>
      <c r="F54" s="14">
        <f>B54+C54</f>
        <v>152171.1</v>
      </c>
      <c r="G54" s="14" t="s">
        <v>25</v>
      </c>
      <c r="H54" s="61" t="s">
        <v>33</v>
      </c>
    </row>
    <row r="55" spans="1:8" ht="112.5" x14ac:dyDescent="0.25">
      <c r="A55" s="21" t="s">
        <v>15</v>
      </c>
      <c r="B55" s="14">
        <v>0</v>
      </c>
      <c r="C55" s="14">
        <v>33589.599999999999</v>
      </c>
      <c r="D55" s="14"/>
      <c r="E55" s="14"/>
      <c r="F55" s="14">
        <f t="shared" ref="F55:F58" si="7">B55+C55</f>
        <v>33589.599999999999</v>
      </c>
      <c r="G55" s="14" t="s">
        <v>25</v>
      </c>
      <c r="H55" s="62"/>
    </row>
    <row r="56" spans="1:8" ht="42" customHeight="1" x14ac:dyDescent="0.3">
      <c r="A56" s="67" t="s">
        <v>16</v>
      </c>
      <c r="B56" s="70">
        <v>0</v>
      </c>
      <c r="C56" s="51">
        <f>C57+C58</f>
        <v>106511.9</v>
      </c>
      <c r="D56" s="51"/>
      <c r="E56" s="51"/>
      <c r="F56" s="51">
        <f>B56+C56</f>
        <v>106511.9</v>
      </c>
      <c r="G56" s="32" t="s">
        <v>26</v>
      </c>
      <c r="H56" s="62"/>
    </row>
    <row r="57" spans="1:8" ht="42" customHeight="1" x14ac:dyDescent="0.3">
      <c r="A57" s="68"/>
      <c r="B57" s="71"/>
      <c r="C57" s="31">
        <v>100121.2</v>
      </c>
      <c r="D57" s="31"/>
      <c r="E57" s="31"/>
      <c r="F57" s="31">
        <f>B56+C57</f>
        <v>100121.2</v>
      </c>
      <c r="G57" s="41" t="s">
        <v>24</v>
      </c>
      <c r="H57" s="62"/>
    </row>
    <row r="58" spans="1:8" ht="42" customHeight="1" x14ac:dyDescent="0.3">
      <c r="A58" s="69"/>
      <c r="B58" s="72"/>
      <c r="C58" s="31">
        <v>6390.7</v>
      </c>
      <c r="D58" s="31"/>
      <c r="E58" s="31"/>
      <c r="F58" s="31">
        <f t="shared" si="7"/>
        <v>6390.7</v>
      </c>
      <c r="G58" s="41" t="s">
        <v>25</v>
      </c>
      <c r="H58" s="62"/>
    </row>
    <row r="59" spans="1:8" ht="123.75" customHeight="1" x14ac:dyDescent="0.25">
      <c r="A59" s="16" t="s">
        <v>18</v>
      </c>
      <c r="B59" s="14">
        <v>0</v>
      </c>
      <c r="C59" s="14">
        <v>1382.4</v>
      </c>
      <c r="D59" s="14"/>
      <c r="E59" s="14"/>
      <c r="F59" s="14">
        <f t="shared" ref="F59:F65" si="8">B59+C59</f>
        <v>1382.4</v>
      </c>
      <c r="G59" s="17" t="s">
        <v>25</v>
      </c>
      <c r="H59" s="62"/>
    </row>
    <row r="60" spans="1:8" ht="93.75" x14ac:dyDescent="0.25">
      <c r="A60" s="21" t="s">
        <v>29</v>
      </c>
      <c r="B60" s="14">
        <v>0</v>
      </c>
      <c r="C60" s="14">
        <v>111.7</v>
      </c>
      <c r="D60" s="14"/>
      <c r="E60" s="14"/>
      <c r="F60" s="14">
        <f t="shared" si="8"/>
        <v>111.7</v>
      </c>
      <c r="G60" s="17" t="s">
        <v>25</v>
      </c>
      <c r="H60" s="62"/>
    </row>
    <row r="61" spans="1:8" ht="93.75" x14ac:dyDescent="0.25">
      <c r="A61" s="16" t="s">
        <v>20</v>
      </c>
      <c r="B61" s="14">
        <v>0</v>
      </c>
      <c r="C61" s="14">
        <v>50000</v>
      </c>
      <c r="D61" s="14"/>
      <c r="E61" s="14"/>
      <c r="F61" s="14">
        <f t="shared" si="8"/>
        <v>50000</v>
      </c>
      <c r="G61" s="17" t="s">
        <v>24</v>
      </c>
      <c r="H61" s="62"/>
    </row>
    <row r="62" spans="1:8" ht="120" customHeight="1" x14ac:dyDescent="0.25">
      <c r="A62" s="16" t="s">
        <v>21</v>
      </c>
      <c r="B62" s="14">
        <v>0</v>
      </c>
      <c r="C62" s="14">
        <v>1070</v>
      </c>
      <c r="D62" s="14"/>
      <c r="E62" s="14"/>
      <c r="F62" s="14">
        <f t="shared" si="8"/>
        <v>1070</v>
      </c>
      <c r="G62" s="17" t="s">
        <v>25</v>
      </c>
      <c r="H62" s="62"/>
    </row>
    <row r="63" spans="1:8" ht="189.75" customHeight="1" x14ac:dyDescent="0.25">
      <c r="A63" s="16" t="s">
        <v>22</v>
      </c>
      <c r="B63" s="14">
        <v>0</v>
      </c>
      <c r="C63" s="14">
        <v>320.3</v>
      </c>
      <c r="D63" s="14"/>
      <c r="E63" s="14"/>
      <c r="F63" s="14">
        <f t="shared" si="8"/>
        <v>320.3</v>
      </c>
      <c r="G63" s="17" t="s">
        <v>25</v>
      </c>
      <c r="H63" s="62"/>
    </row>
    <row r="64" spans="1:8" ht="100.5" customHeight="1" x14ac:dyDescent="0.25">
      <c r="A64" s="16" t="s">
        <v>10</v>
      </c>
      <c r="B64" s="14">
        <v>0</v>
      </c>
      <c r="C64" s="14">
        <v>24132</v>
      </c>
      <c r="D64" s="14"/>
      <c r="E64" s="14"/>
      <c r="F64" s="14">
        <f t="shared" si="8"/>
        <v>24132</v>
      </c>
      <c r="G64" s="17" t="s">
        <v>25</v>
      </c>
      <c r="H64" s="62"/>
    </row>
    <row r="65" spans="1:8" ht="131.25" x14ac:dyDescent="0.25">
      <c r="A65" s="10" t="s">
        <v>31</v>
      </c>
      <c r="B65" s="14">
        <v>0</v>
      </c>
      <c r="C65" s="14">
        <v>24166.3</v>
      </c>
      <c r="D65" s="14"/>
      <c r="E65" s="14"/>
      <c r="F65" s="14">
        <f t="shared" si="8"/>
        <v>24166.3</v>
      </c>
      <c r="G65" s="17" t="s">
        <v>25</v>
      </c>
      <c r="H65" s="63"/>
    </row>
  </sheetData>
  <mergeCells count="15">
    <mergeCell ref="H9:H31"/>
    <mergeCell ref="H34:H51"/>
    <mergeCell ref="H54:H65"/>
    <mergeCell ref="A39:A41"/>
    <mergeCell ref="A14:A16"/>
    <mergeCell ref="A42:A44"/>
    <mergeCell ref="A56:A58"/>
    <mergeCell ref="B56:B58"/>
    <mergeCell ref="A18:A20"/>
    <mergeCell ref="B18:B20"/>
    <mergeCell ref="A26:A28"/>
    <mergeCell ref="A29:A31"/>
    <mergeCell ref="B29:B31"/>
    <mergeCell ref="A10:A12"/>
    <mergeCell ref="A35:A37"/>
  </mergeCells>
  <pageMargins left="0.19685039370078741" right="0.19685039370078741" top="0" bottom="0" header="0.31496062992125984" footer="0.31496062992125984"/>
  <pageSetup paperSize="9" scale="43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2023-10-30T00:25:23Z</dcterms:modified>
</cp:coreProperties>
</file>